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0" windowWidth="17400" windowHeight="4440" tabRatio="667" activeTab="0"/>
  </bookViews>
  <sheets>
    <sheet name="шифер, АЦЛ, АЦЭИД" sheetId="1" r:id="rId1"/>
    <sheet name="АЦтрубы" sheetId="2" r:id="rId2"/>
    <sheet name="ЦСП, OSB-3" sheetId="3" r:id="rId3"/>
    <sheet name="цемент, сухие смеси, кирпич" sheetId="4" r:id="rId4"/>
  </sheets>
  <definedNames>
    <definedName name="_xlnm.Print_Area" localSheetId="1">'АЦтрубы'!$A$1:$H$53</definedName>
    <definedName name="_xlnm.Print_Area" localSheetId="3">'цемент, сухие смеси, кирпич'!$A$1:$E$31</definedName>
    <definedName name="_xlnm.Print_Area" localSheetId="2">'ЦСП, OSB-3'!$A$1:$I$30</definedName>
    <definedName name="_xlnm.Print_Area" localSheetId="0">'шифер, АЦЛ, АЦЭИД'!$A$1:$I$63</definedName>
  </definedNames>
  <calcPr fullCalcOnLoad="1"/>
</workbook>
</file>

<file path=xl/sharedStrings.xml><?xml version="1.0" encoding="utf-8"?>
<sst xmlns="http://schemas.openxmlformats.org/spreadsheetml/2006/main" count="580" uniqueCount="251">
  <si>
    <t>шт</t>
  </si>
  <si>
    <t>за лист</t>
  </si>
  <si>
    <t>за кв.м.</t>
  </si>
  <si>
    <t>24</t>
  </si>
  <si>
    <t>26</t>
  </si>
  <si>
    <t xml:space="preserve">АЦЭИД    </t>
  </si>
  <si>
    <t xml:space="preserve">АЦЭИД     </t>
  </si>
  <si>
    <t>96</t>
  </si>
  <si>
    <t>180</t>
  </si>
  <si>
    <t>10</t>
  </si>
  <si>
    <t>12</t>
  </si>
  <si>
    <t>16</t>
  </si>
  <si>
    <t>20</t>
  </si>
  <si>
    <t>2000х1500</t>
  </si>
  <si>
    <t>3200х1250</t>
  </si>
  <si>
    <t>8</t>
  </si>
  <si>
    <t>240</t>
  </si>
  <si>
    <t>2700х1250</t>
  </si>
  <si>
    <t>Шифер СВ-40 серый</t>
  </si>
  <si>
    <t>1750х1130</t>
  </si>
  <si>
    <t>лист</t>
  </si>
  <si>
    <t>-</t>
  </si>
  <si>
    <t>Наименование</t>
  </si>
  <si>
    <t>Ед.изм.</t>
  </si>
  <si>
    <t>3000х1500</t>
  </si>
  <si>
    <t>1500х1000</t>
  </si>
  <si>
    <t>АЦЭИД</t>
  </si>
  <si>
    <t>за пог.м.</t>
  </si>
  <si>
    <t>за трубу</t>
  </si>
  <si>
    <t>5,8</t>
  </si>
  <si>
    <t>Толщина, мм</t>
  </si>
  <si>
    <t>46,11</t>
  </si>
  <si>
    <t>55,69</t>
  </si>
  <si>
    <t>74,25</t>
  </si>
  <si>
    <t>87,75</t>
  </si>
  <si>
    <t>111,38</t>
  </si>
  <si>
    <t>120</t>
  </si>
  <si>
    <t>Количество продукции</t>
  </si>
  <si>
    <t>в пачке</t>
  </si>
  <si>
    <t>в машине 20 тонн, шт.</t>
  </si>
  <si>
    <t>100</t>
  </si>
  <si>
    <t>1000</t>
  </si>
  <si>
    <t>900</t>
  </si>
  <si>
    <t>80</t>
  </si>
  <si>
    <t>800</t>
  </si>
  <si>
    <t>40</t>
  </si>
  <si>
    <t>220</t>
  </si>
  <si>
    <t>50</t>
  </si>
  <si>
    <t>340</t>
  </si>
  <si>
    <t>420</t>
  </si>
  <si>
    <t>30</t>
  </si>
  <si>
    <t>170</t>
  </si>
  <si>
    <t>840</t>
  </si>
  <si>
    <t>480</t>
  </si>
  <si>
    <t>140</t>
  </si>
  <si>
    <t>28</t>
  </si>
  <si>
    <t>136</t>
  </si>
  <si>
    <t>76</t>
  </si>
  <si>
    <t>36</t>
  </si>
  <si>
    <t>5,2</t>
  </si>
  <si>
    <t>43,52</t>
  </si>
  <si>
    <t xml:space="preserve"> * Комплектация машины на усмотрение клиента.</t>
  </si>
  <si>
    <t xml:space="preserve"> * Погрузка продукции производится только в открытую машину!!!</t>
  </si>
  <si>
    <t xml:space="preserve"> * Доставка осуществляется самовывозом, машинами компании, ж/д транспортом и контейнерами в любую точку России.</t>
  </si>
  <si>
    <t>Труба безнапорная Ø 100 мм (3,95м)</t>
  </si>
  <si>
    <t>Труба безнапорная Ø 150 мм (3,95м)</t>
  </si>
  <si>
    <t>Труба безнапорная Ø 200 мм (5,00м)</t>
  </si>
  <si>
    <t>Труба безнапорная Ø 300 мм (5,00м)</t>
  </si>
  <si>
    <t>Труба безнапорная Ø 400 мм (5,00м)</t>
  </si>
  <si>
    <t>Труба безнапорная Ø 500 мм (5,00м)</t>
  </si>
  <si>
    <t>62</t>
  </si>
  <si>
    <t>35</t>
  </si>
  <si>
    <t>Труба напорная ВТ-6 Ø 200мм (5,00м)</t>
  </si>
  <si>
    <t>Труба напорная ВТ-6 Ø 250мм (5,00м)</t>
  </si>
  <si>
    <t>Труба напорная ВТ-6 Ø 300мм (5,00м)</t>
  </si>
  <si>
    <t>Труба напорная ВТ-6 Ø 400мм (5,00м)</t>
  </si>
  <si>
    <t>Труба напорная ВТ-6 Ø 500мм (5,00м)</t>
  </si>
  <si>
    <t>Труба напорная ВТ-9 Ø 100мм (3,95м)</t>
  </si>
  <si>
    <t>Труба напорная ВТ-9 Ø 150мм (3,95м)</t>
  </si>
  <si>
    <t>Труба напорная ВТ-9 Ø 200мм (5,00м)</t>
  </si>
  <si>
    <t>Труба напорная ВТ-9 Ø 250мм (5,00м)</t>
  </si>
  <si>
    <t>Труба напорная ВТ-9 Ø 300мм (5,00м)</t>
  </si>
  <si>
    <t>Масса,        кг/труба</t>
  </si>
  <si>
    <t>Труба напорная ВТ-9 Ø 400мм (5,00м)</t>
  </si>
  <si>
    <t>Труба напорная ВТ-9 Ø 500мм (5,00м)</t>
  </si>
  <si>
    <t>Ø 100мм</t>
  </si>
  <si>
    <t>Ø 150мм</t>
  </si>
  <si>
    <t>Ø 200мм</t>
  </si>
  <si>
    <t>Ø 300мм</t>
  </si>
  <si>
    <t>Ø 400мм</t>
  </si>
  <si>
    <t>Ø 500мм</t>
  </si>
  <si>
    <t>Ø 250мм</t>
  </si>
  <si>
    <t>Диаметр</t>
  </si>
  <si>
    <t>муфта п/э</t>
  </si>
  <si>
    <t>КОМПЛЕКТУЮЩИЕ (МУФТЫ, КОЛЬЦА, ЗАГЛУШКИ)</t>
  </si>
  <si>
    <t>ХРИЗОТИЛЦЕМЕНТНЫЕ ТРУБЫ БЕЗНАПОРНЫЕ БНТ (ГОСТ 31416-09)</t>
  </si>
  <si>
    <t>ХРИЗОТИЛЦЕМЕНТНЫЕ ТРУБЫ НАПОРНЫЕ  ВТ-6 (ГОСТ 31416-09)</t>
  </si>
  <si>
    <t>ХРИЗОТИЛЦЕМЕНТНЫЕ ТРУБЫ НАПОРНЫЕ ВТ-9 (ГОСТ 31416-09)</t>
  </si>
  <si>
    <t>Упаковка для труб Ø 100, 150мм (стяжки)</t>
  </si>
  <si>
    <t>310,00</t>
  </si>
  <si>
    <t xml:space="preserve"> * Цена указана с НДС 18% без учета доставки и упаковки.</t>
  </si>
  <si>
    <t>АСБЕСТОЦЕМЕНТНЫЙ ЛИСТ ПЛОСКИЙ НЕПРЕССОВАННЫЙ (ГОСТ 18124-95)</t>
  </si>
  <si>
    <t>АЦЛ (ЛП-НП)</t>
  </si>
  <si>
    <t>АСБЕСТОЦЕМЕНТНЫЙ ЛИСТ ПЛОСКИЙ ПРЕССОВАННЫЙ (ГОСТ 18124-95)</t>
  </si>
  <si>
    <t>АЦЛ (ЛП-П)</t>
  </si>
  <si>
    <t>АЦЭИД (ГОСТ 4248-92)</t>
  </si>
  <si>
    <t>26,00</t>
  </si>
  <si>
    <t>ШИФЕР КРОВЕЛЬНЫЙ ВОЛНОВОЙ ЦВЕТНОЙ (СВ-40)</t>
  </si>
  <si>
    <t>Шифер СВ-40 красный</t>
  </si>
  <si>
    <t>Шифер СВ-40 коричневый</t>
  </si>
  <si>
    <t>Шифер СВ-40 зеленый</t>
  </si>
  <si>
    <t>Шифер СВ-40 синий</t>
  </si>
  <si>
    <t>ЦЕМЕНТНО-СТРУЖЕЧНАЯ ПЛИТА ЗАО "Тамак" (ГОСТ 26816-86)</t>
  </si>
  <si>
    <t>Плита ЦСП</t>
  </si>
  <si>
    <t>ЦЕНА, руб.</t>
  </si>
  <si>
    <t>ШИФЕР КРОВЕЛЬНЫЙ 8-МИ ВОЛНОВОЙ СЕРЫЙ (СВ-40)</t>
  </si>
  <si>
    <t>58,00</t>
  </si>
  <si>
    <t>60</t>
  </si>
  <si>
    <t>70</t>
  </si>
  <si>
    <t>24,50</t>
  </si>
  <si>
    <t>17,85</t>
  </si>
  <si>
    <t>15</t>
  </si>
  <si>
    <t>20,00</t>
  </si>
  <si>
    <t>55</t>
  </si>
  <si>
    <t>280,00</t>
  </si>
  <si>
    <t>25,00</t>
  </si>
  <si>
    <t>24,00</t>
  </si>
  <si>
    <t xml:space="preserve"> Упаковка для АЦЭИД</t>
  </si>
  <si>
    <t>25</t>
  </si>
  <si>
    <t>550</t>
  </si>
  <si>
    <t>33</t>
  </si>
  <si>
    <t>330</t>
  </si>
  <si>
    <t>36,72</t>
  </si>
  <si>
    <t>83</t>
  </si>
  <si>
    <t>581</t>
  </si>
  <si>
    <t>Размер,        мм</t>
  </si>
  <si>
    <t>66</t>
  </si>
  <si>
    <t>462</t>
  </si>
  <si>
    <t>385</t>
  </si>
  <si>
    <t>42</t>
  </si>
  <si>
    <t>294</t>
  </si>
  <si>
    <t>231</t>
  </si>
  <si>
    <t>196</t>
  </si>
  <si>
    <t>498</t>
  </si>
  <si>
    <t>52,00</t>
  </si>
  <si>
    <t>396</t>
  </si>
  <si>
    <t>62,40</t>
  </si>
  <si>
    <t>83,20</t>
  </si>
  <si>
    <t>252</t>
  </si>
  <si>
    <t>198</t>
  </si>
  <si>
    <t>104,00</t>
  </si>
  <si>
    <t>124,80</t>
  </si>
  <si>
    <t>168</t>
  </si>
  <si>
    <t>ОСП-3 (ОРИЕНТИРОВАННАЯ СТРУЖЕЧНАЯ ПЛИТА OSB-3)</t>
  </si>
  <si>
    <t>Плита ОСП-3</t>
  </si>
  <si>
    <t>2500х1250</t>
  </si>
  <si>
    <t>18</t>
  </si>
  <si>
    <t>39</t>
  </si>
  <si>
    <t>585</t>
  </si>
  <si>
    <t xml:space="preserve"> * Цена указана с НДС 18% без учета доставки.</t>
  </si>
  <si>
    <t>Единица измерения</t>
  </si>
  <si>
    <t>50 кг.</t>
  </si>
  <si>
    <t>Сухая смесь М150</t>
  </si>
  <si>
    <t>Сухая смесь М200</t>
  </si>
  <si>
    <t>Сухая смесь М300</t>
  </si>
  <si>
    <t>Белый цемент М500 Д0</t>
  </si>
  <si>
    <t>1 тн.</t>
  </si>
  <si>
    <t>ЦЕМЕНТ В МЕШКАХ</t>
  </si>
  <si>
    <t xml:space="preserve">ЦЕНА, руб. </t>
  </si>
  <si>
    <t>Толщина,                                                   мм</t>
  </si>
  <si>
    <t>Масса,                                         кг/лист</t>
  </si>
  <si>
    <t xml:space="preserve">Кол-во  продукции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</si>
  <si>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ЦЕМЕНТ НАВАЛОМ</t>
  </si>
  <si>
    <t>СУХАЯ СТРОИТЕЛЬНАЯ СМЕСЬ</t>
  </si>
  <si>
    <t>Упаковка для шифера (СВ-40) - поддон</t>
  </si>
  <si>
    <t>Упаковка для АЦЛ</t>
  </si>
  <si>
    <t>муфта а/ц БНТ</t>
  </si>
  <si>
    <t>Размер, мм</t>
  </si>
  <si>
    <t>Масса, кг/лист</t>
  </si>
  <si>
    <t>муфта а/ц САМ-6, САМ-9</t>
  </si>
  <si>
    <t>заглушка п/э</t>
  </si>
  <si>
    <t>кольцо рез.</t>
  </si>
  <si>
    <t>Цемент М500 Д0 (Себряковцемент)</t>
  </si>
  <si>
    <t>Цемент М400 Д20Б (Lafarge)</t>
  </si>
  <si>
    <t>Марка</t>
  </si>
  <si>
    <t>Производитель</t>
  </si>
  <si>
    <t>Кол-во в машине, шт.</t>
  </si>
  <si>
    <t>Кирпич строительный одинарный</t>
  </si>
  <si>
    <t>М-100</t>
  </si>
  <si>
    <t>М-125</t>
  </si>
  <si>
    <t>М-150</t>
  </si>
  <si>
    <t>Карасевский кирпичный завод</t>
  </si>
  <si>
    <t>Гололобовский кирпичный завод</t>
  </si>
  <si>
    <t>6400, 7200</t>
  </si>
  <si>
    <t>КИРПИЧ</t>
  </si>
  <si>
    <t xml:space="preserve"> * Доставка осуществляется самовывозом, машинами компании по Московской и близлежащим областям.</t>
  </si>
  <si>
    <t>Цемент М400 Д5 (Lafarge)</t>
  </si>
  <si>
    <t>Цемент М400 Д20 (Lafarge)</t>
  </si>
  <si>
    <t>40 кг.</t>
  </si>
  <si>
    <t>Цемент М400 Д20 (Мордовцемент)</t>
  </si>
  <si>
    <t>Цемент М500 Д0 (Мордовцемент)</t>
  </si>
  <si>
    <t>160,00 (с доставкой)</t>
  </si>
  <si>
    <t>210,00 (с доставкой)</t>
  </si>
  <si>
    <t>125</t>
  </si>
  <si>
    <t>110</t>
  </si>
  <si>
    <t>Труба безнапорная Ø 250 мм (5,00м)</t>
  </si>
  <si>
    <t>Труба безнапорная Ø 100 мм (3,95м) БНТТ</t>
  </si>
  <si>
    <t>Труба безнапорная Ø 200 мм (5м) БНТТ</t>
  </si>
  <si>
    <t>Труба безнапорная Ø 250 мм (5м) БНТТ</t>
  </si>
  <si>
    <t>Труба безнапорная Ø 300 мм (5м) БНТТ</t>
  </si>
  <si>
    <t>Труба безнапорная Ø 400 мм (5м) БНТТ</t>
  </si>
  <si>
    <t>Труба напорная ВТ-6 Ø 100мм (3,95м)</t>
  </si>
  <si>
    <t>Труба напорная ВТ-6 Ø 150мм (3,95м)</t>
  </si>
  <si>
    <t>Цена, руб./шт. (с учетом доставки)</t>
  </si>
  <si>
    <t>3000х1200</t>
  </si>
  <si>
    <t>108</t>
  </si>
  <si>
    <t>13</t>
  </si>
  <si>
    <t>Труба безнапорная Ø 150 мм (3,95м) БНТТ</t>
  </si>
  <si>
    <t>89,00</t>
  </si>
  <si>
    <t>113,00</t>
  </si>
  <si>
    <t>66,50</t>
  </si>
  <si>
    <t>280</t>
  </si>
  <si>
    <t>44,30</t>
  </si>
  <si>
    <t>37,00</t>
  </si>
  <si>
    <t>720</t>
  </si>
  <si>
    <t>23,80</t>
  </si>
  <si>
    <t>189,00</t>
  </si>
  <si>
    <t>336,00</t>
  </si>
  <si>
    <t>394,00</t>
  </si>
  <si>
    <t>252,00</t>
  </si>
  <si>
    <t>236,00</t>
  </si>
  <si>
    <t>150,00</t>
  </si>
  <si>
    <t>150</t>
  </si>
  <si>
    <t>117,00</t>
  </si>
  <si>
    <t>91,00</t>
  </si>
  <si>
    <t>69,00</t>
  </si>
  <si>
    <t>61,00</t>
  </si>
  <si>
    <t>46,00</t>
  </si>
  <si>
    <t>38,00</t>
  </si>
  <si>
    <t>18,00</t>
  </si>
  <si>
    <t>239,00</t>
  </si>
  <si>
    <t>340,00</t>
  </si>
  <si>
    <t>398,00</t>
  </si>
  <si>
    <t>255,00</t>
  </si>
  <si>
    <t>191,00</t>
  </si>
  <si>
    <t>152,00</t>
  </si>
  <si>
    <t>119,00</t>
  </si>
  <si>
    <t>92,00</t>
  </si>
  <si>
    <t>70,00</t>
  </si>
  <si>
    <t>39,00</t>
  </si>
  <si>
    <t>710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</si>
</sst>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р_."/>
    <numFmt numFmtId="187" formatCode="#,##0.000"/>
    <numFmt numFmtId="188" formatCode="#,##0.0"/>
    <numFmt numFmtId="189" formatCode="0.0;[Red]0.0"/>
    <numFmt numFmtId="190" formatCode="0.00000"/>
    <numFmt numFmtId="191" formatCode="0.0000"/>
  </numFmts>
  <fonts count="28">
    <font>
      <sz val="10"/>
      <name val="Arial"/>
      <family val="0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u val="single"/>
      <sz val="8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MS Reference Sans Serif"/>
      <family val="0"/>
    </font>
    <font>
      <b/>
      <sz val="14"/>
      <color indexed="56"/>
      <name val="MS Reference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double"/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42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2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left" readingOrder="1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4" fontId="5" fillId="0" borderId="62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2" fontId="5" fillId="0" borderId="78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49" fontId="1" fillId="0" borderId="82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4" fontId="5" fillId="0" borderId="78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2" fontId="5" fillId="0" borderId="69" xfId="0" applyNumberFormat="1" applyFont="1" applyFill="1" applyBorder="1" applyAlignment="1">
      <alignment horizontal="center" vertical="center"/>
    </xf>
    <xf numFmtId="2" fontId="5" fillId="0" borderId="70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88" xfId="0" applyFont="1" applyFill="1" applyBorder="1" applyAlignment="1">
      <alignment horizontal="left" vertical="center"/>
    </xf>
    <xf numFmtId="0" fontId="5" fillId="0" borderId="89" xfId="0" applyFont="1" applyFill="1" applyBorder="1" applyAlignment="1">
      <alignment horizontal="left" vertical="center"/>
    </xf>
    <xf numFmtId="2" fontId="5" fillId="0" borderId="90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4" fontId="5" fillId="0" borderId="90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2" fontId="5" fillId="0" borderId="46" xfId="0" applyNumberFormat="1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2" fontId="5" fillId="0" borderId="97" xfId="0" applyNumberFormat="1" applyFont="1" applyFill="1" applyBorder="1" applyAlignment="1">
      <alignment horizontal="center" vertical="center"/>
    </xf>
    <xf numFmtId="4" fontId="5" fillId="0" borderId="90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5" fillId="0" borderId="69" xfId="0" applyNumberFormat="1" applyFont="1" applyFill="1" applyBorder="1" applyAlignment="1">
      <alignment horizontal="center" vertical="center"/>
    </xf>
    <xf numFmtId="4" fontId="5" fillId="0" borderId="97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98" xfId="0" applyNumberFormat="1" applyFont="1" applyFill="1" applyBorder="1" applyAlignment="1">
      <alignment horizontal="center" vertical="center"/>
    </xf>
    <xf numFmtId="2" fontId="5" fillId="0" borderId="10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sbomarket.ru/" TargetMode="External" /><Relationship Id="rId3" Type="http://schemas.openxmlformats.org/officeDocument/2006/relationships/hyperlink" Target="http://asbomarket.ru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asbomarket.ru/" TargetMode="External" /><Relationship Id="rId6" Type="http://schemas.openxmlformats.org/officeDocument/2006/relationships/hyperlink" Target="http://asbomarke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1430000"/>
          <a:ext cx="79057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800100</xdr:colOff>
      <xdr:row>3</xdr:row>
      <xdr:rowOff>180975</xdr:rowOff>
    </xdr:to>
    <xdr:pic>
      <xdr:nvPicPr>
        <xdr:cNvPr id="2" name="Рисунок 5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190500</xdr:rowOff>
    </xdr:from>
    <xdr:to>
      <xdr:col>8</xdr:col>
      <xdr:colOff>800100</xdr:colOff>
      <xdr:row>63</xdr:row>
      <xdr:rowOff>0</xdr:rowOff>
    </xdr:to>
    <xdr:pic>
      <xdr:nvPicPr>
        <xdr:cNvPr id="3" name="Рисунок 6" descr="C:\Users\Партнер\Desktop\Шапка 2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430000"/>
          <a:ext cx="7896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0"/>
          <a:ext cx="79057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"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0"/>
          <a:ext cx="79057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ЛЮБОЙ РАСКРОЙ ИЗДЕЛИЙ ПО ЗАКАЗУ ПОТРЕБИТЕЛЯ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895350</xdr:colOff>
      <xdr:row>3</xdr:row>
      <xdr:rowOff>180975</xdr:rowOff>
    </xdr:to>
    <xdr:pic>
      <xdr:nvPicPr>
        <xdr:cNvPr id="3" name="Рисунок 6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7</xdr:col>
      <xdr:colOff>895350</xdr:colOff>
      <xdr:row>53</xdr:row>
      <xdr:rowOff>0</xdr:rowOff>
    </xdr:to>
    <xdr:pic>
      <xdr:nvPicPr>
        <xdr:cNvPr id="4" name="Рисунок 7" descr="C:\Users\Партнер\Desktop\Шапка 3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000"/>
          <a:ext cx="7896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AutoShape 7"/>
        <xdr:cNvSpPr>
          <a:spLocks/>
        </xdr:cNvSpPr>
      </xdr:nvSpPr>
      <xdr:spPr>
        <a:xfrm>
          <a:off x="0" y="571500"/>
          <a:ext cx="79057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800100</xdr:colOff>
      <xdr:row>3</xdr:row>
      <xdr:rowOff>180975</xdr:rowOff>
    </xdr:to>
    <xdr:pic>
      <xdr:nvPicPr>
        <xdr:cNvPr id="2" name="Рисунок 6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8</xdr:col>
      <xdr:colOff>800100</xdr:colOff>
      <xdr:row>30</xdr:row>
      <xdr:rowOff>0</xdr:rowOff>
    </xdr:to>
    <xdr:pic>
      <xdr:nvPicPr>
        <xdr:cNvPr id="3" name="Рисунок 7" descr="C:\Users\Партнер\Desktop\Шапка 4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143500"/>
          <a:ext cx="7896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1419225</xdr:colOff>
      <xdr:row>3</xdr:row>
      <xdr:rowOff>180975</xdr:rowOff>
    </xdr:to>
    <xdr:pic>
      <xdr:nvPicPr>
        <xdr:cNvPr id="1" name="Рисунок 6" descr="C:\Users\Партнер\Desktop\Шапка 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4</xdr:col>
      <xdr:colOff>1419225</xdr:colOff>
      <xdr:row>31</xdr:row>
      <xdr:rowOff>0</xdr:rowOff>
    </xdr:to>
    <xdr:pic>
      <xdr:nvPicPr>
        <xdr:cNvPr id="2" name="Рисунок 7" descr="C:\Users\Партнер\Desktop\Шапка 4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410200"/>
          <a:ext cx="7896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68"/>
  <sheetViews>
    <sheetView tabSelected="1" zoomScaleSheetLayoutView="100" zoomScalePageLayoutView="0" workbookViewId="0" topLeftCell="A4">
      <selection activeCell="N17" sqref="N17"/>
    </sheetView>
  </sheetViews>
  <sheetFormatPr defaultColWidth="9.140625" defaultRowHeight="15" customHeight="1"/>
  <cols>
    <col min="1" max="1" width="25.7109375" style="15" customWidth="1"/>
    <col min="2" max="2" width="11.421875" style="15" customWidth="1"/>
    <col min="3" max="3" width="11.421875" style="69" customWidth="1"/>
    <col min="4" max="4" width="10.7109375" style="15" customWidth="1"/>
    <col min="5" max="5" width="10.7109375" style="69" customWidth="1"/>
    <col min="6" max="6" width="12.140625" style="69" customWidth="1"/>
    <col min="7" max="7" width="12.140625" style="15" customWidth="1"/>
    <col min="8" max="9" width="12.140625" style="70" customWidth="1"/>
    <col min="10" max="16384" width="9.140625" style="15" customWidth="1"/>
  </cols>
  <sheetData>
    <row r="1" spans="1:9" ht="15" customHeight="1" thickTop="1">
      <c r="A1" s="12"/>
      <c r="B1" s="13"/>
      <c r="C1" s="13"/>
      <c r="D1" s="13"/>
      <c r="E1" s="13"/>
      <c r="F1" s="13"/>
      <c r="G1" s="13"/>
      <c r="H1" s="13"/>
      <c r="I1" s="14"/>
    </row>
    <row r="2" spans="1:9" ht="15" customHeight="1">
      <c r="A2" s="107"/>
      <c r="B2" s="22"/>
      <c r="C2" s="22"/>
      <c r="D2" s="108"/>
      <c r="E2" s="108"/>
      <c r="F2" s="108"/>
      <c r="G2" s="108"/>
      <c r="H2" s="108"/>
      <c r="I2" s="120"/>
    </row>
    <row r="3" spans="1:9" ht="15" customHeight="1">
      <c r="A3" s="17"/>
      <c r="B3" s="18"/>
      <c r="C3" s="18"/>
      <c r="D3" s="18"/>
      <c r="E3" s="18"/>
      <c r="F3" s="51"/>
      <c r="G3" s="51"/>
      <c r="H3" s="51"/>
      <c r="I3" s="109"/>
    </row>
    <row r="4" spans="1:9" ht="15" customHeight="1" thickBot="1">
      <c r="A4" s="93"/>
      <c r="B4" s="94"/>
      <c r="C4" s="94"/>
      <c r="D4" s="121"/>
      <c r="E4" s="122"/>
      <c r="F4" s="122"/>
      <c r="G4" s="122"/>
      <c r="H4" s="122"/>
      <c r="I4" s="123"/>
    </row>
    <row r="5" spans="1:9" s="52" customFormat="1" ht="15" customHeight="1" thickTop="1">
      <c r="A5" s="140" t="s">
        <v>22</v>
      </c>
      <c r="B5" s="159" t="s">
        <v>177</v>
      </c>
      <c r="C5" s="159" t="s">
        <v>30</v>
      </c>
      <c r="D5" s="159" t="s">
        <v>23</v>
      </c>
      <c r="E5" s="154" t="s">
        <v>178</v>
      </c>
      <c r="F5" s="159" t="s">
        <v>37</v>
      </c>
      <c r="G5" s="159"/>
      <c r="H5" s="178" t="s">
        <v>114</v>
      </c>
      <c r="I5" s="179"/>
    </row>
    <row r="6" spans="1:9" s="52" customFormat="1" ht="15" customHeight="1">
      <c r="A6" s="157"/>
      <c r="B6" s="143"/>
      <c r="C6" s="143"/>
      <c r="D6" s="143"/>
      <c r="E6" s="155"/>
      <c r="F6" s="184" t="s">
        <v>38</v>
      </c>
      <c r="G6" s="142" t="s">
        <v>39</v>
      </c>
      <c r="H6" s="144" t="s">
        <v>1</v>
      </c>
      <c r="I6" s="141" t="s">
        <v>2</v>
      </c>
    </row>
    <row r="7" spans="1:9" s="52" customFormat="1" ht="15" customHeight="1">
      <c r="A7" s="158"/>
      <c r="B7" s="160"/>
      <c r="C7" s="160"/>
      <c r="D7" s="160"/>
      <c r="E7" s="156"/>
      <c r="F7" s="155"/>
      <c r="G7" s="143"/>
      <c r="H7" s="145"/>
      <c r="I7" s="139"/>
    </row>
    <row r="8" spans="1:9" s="52" customFormat="1" ht="15" customHeight="1">
      <c r="A8" s="180" t="s">
        <v>115</v>
      </c>
      <c r="B8" s="181"/>
      <c r="C8" s="181"/>
      <c r="D8" s="181"/>
      <c r="E8" s="181"/>
      <c r="F8" s="181"/>
      <c r="G8" s="181"/>
      <c r="H8" s="181"/>
      <c r="I8" s="182"/>
    </row>
    <row r="9" spans="1:9" s="52" customFormat="1" ht="15" customHeight="1">
      <c r="A9" s="28" t="s">
        <v>18</v>
      </c>
      <c r="B9" s="37" t="s">
        <v>19</v>
      </c>
      <c r="C9" s="38" t="s">
        <v>59</v>
      </c>
      <c r="D9" s="37" t="s">
        <v>20</v>
      </c>
      <c r="E9" s="38" t="s">
        <v>122</v>
      </c>
      <c r="F9" s="38" t="s">
        <v>203</v>
      </c>
      <c r="G9" s="38" t="s">
        <v>41</v>
      </c>
      <c r="H9" s="35">
        <v>174</v>
      </c>
      <c r="I9" s="53">
        <f>H9/(1.75*1.13)</f>
        <v>87.98988621997472</v>
      </c>
    </row>
    <row r="10" spans="1:9" s="52" customFormat="1" ht="15" customHeight="1">
      <c r="A10" s="95" t="s">
        <v>18</v>
      </c>
      <c r="B10" s="42" t="s">
        <v>19</v>
      </c>
      <c r="C10" s="43" t="s">
        <v>29</v>
      </c>
      <c r="D10" s="42" t="s">
        <v>20</v>
      </c>
      <c r="E10" s="43" t="s">
        <v>106</v>
      </c>
      <c r="F10" s="43" t="s">
        <v>215</v>
      </c>
      <c r="G10" s="43" t="s">
        <v>44</v>
      </c>
      <c r="H10" s="36">
        <v>203</v>
      </c>
      <c r="I10" s="54">
        <f>H10/(1.75*1.13)</f>
        <v>102.65486725663717</v>
      </c>
    </row>
    <row r="11" spans="1:9" s="52" customFormat="1" ht="15" customHeight="1">
      <c r="A11" s="180" t="s">
        <v>107</v>
      </c>
      <c r="B11" s="181"/>
      <c r="C11" s="181"/>
      <c r="D11" s="181"/>
      <c r="E11" s="181"/>
      <c r="F11" s="181"/>
      <c r="G11" s="181"/>
      <c r="H11" s="181"/>
      <c r="I11" s="182"/>
    </row>
    <row r="12" spans="1:9" s="52" customFormat="1" ht="15" customHeight="1">
      <c r="A12" s="28" t="s">
        <v>108</v>
      </c>
      <c r="B12" s="37" t="s">
        <v>19</v>
      </c>
      <c r="C12" s="38" t="s">
        <v>59</v>
      </c>
      <c r="D12" s="35" t="s">
        <v>20</v>
      </c>
      <c r="E12" s="38" t="s">
        <v>122</v>
      </c>
      <c r="F12" s="38" t="s">
        <v>40</v>
      </c>
      <c r="G12" s="38" t="s">
        <v>41</v>
      </c>
      <c r="H12" s="35">
        <v>245</v>
      </c>
      <c r="I12" s="53">
        <f>H12/(1.75*1.13)</f>
        <v>123.89380530973453</v>
      </c>
    </row>
    <row r="13" spans="1:9" s="52" customFormat="1" ht="15" customHeight="1">
      <c r="A13" s="29" t="s">
        <v>109</v>
      </c>
      <c r="B13" s="39" t="s">
        <v>19</v>
      </c>
      <c r="C13" s="40" t="s">
        <v>59</v>
      </c>
      <c r="D13" s="41" t="s">
        <v>20</v>
      </c>
      <c r="E13" s="40" t="s">
        <v>122</v>
      </c>
      <c r="F13" s="40" t="s">
        <v>40</v>
      </c>
      <c r="G13" s="40" t="s">
        <v>41</v>
      </c>
      <c r="H13" s="41">
        <v>245</v>
      </c>
      <c r="I13" s="55">
        <f>H13/(1.75*1.13)</f>
        <v>123.89380530973453</v>
      </c>
    </row>
    <row r="14" spans="1:9" s="52" customFormat="1" ht="15" customHeight="1">
      <c r="A14" s="29" t="s">
        <v>110</v>
      </c>
      <c r="B14" s="39" t="s">
        <v>19</v>
      </c>
      <c r="C14" s="40" t="s">
        <v>59</v>
      </c>
      <c r="D14" s="41" t="s">
        <v>20</v>
      </c>
      <c r="E14" s="40" t="s">
        <v>122</v>
      </c>
      <c r="F14" s="40" t="s">
        <v>40</v>
      </c>
      <c r="G14" s="40" t="s">
        <v>41</v>
      </c>
      <c r="H14" s="41">
        <v>245</v>
      </c>
      <c r="I14" s="55">
        <f>H14/(1.75*1.13)</f>
        <v>123.89380530973453</v>
      </c>
    </row>
    <row r="15" spans="1:9" s="52" customFormat="1" ht="15" customHeight="1">
      <c r="A15" s="95" t="s">
        <v>111</v>
      </c>
      <c r="B15" s="42" t="s">
        <v>19</v>
      </c>
      <c r="C15" s="43" t="s">
        <v>59</v>
      </c>
      <c r="D15" s="36" t="s">
        <v>20</v>
      </c>
      <c r="E15" s="43" t="s">
        <v>122</v>
      </c>
      <c r="F15" s="43" t="s">
        <v>40</v>
      </c>
      <c r="G15" s="43" t="s">
        <v>41</v>
      </c>
      <c r="H15" s="36">
        <v>260</v>
      </c>
      <c r="I15" s="54">
        <f>H15/(1.75*1.13)</f>
        <v>131.47914032869787</v>
      </c>
    </row>
    <row r="16" spans="1:9" s="52" customFormat="1" ht="15" customHeight="1">
      <c r="A16" s="146" t="s">
        <v>174</v>
      </c>
      <c r="B16" s="147"/>
      <c r="C16" s="148"/>
      <c r="D16" s="44" t="s">
        <v>0</v>
      </c>
      <c r="E16" s="45" t="s">
        <v>21</v>
      </c>
      <c r="F16" s="45" t="s">
        <v>21</v>
      </c>
      <c r="G16" s="46" t="s">
        <v>21</v>
      </c>
      <c r="H16" s="149">
        <v>490</v>
      </c>
      <c r="I16" s="150"/>
    </row>
    <row r="17" spans="1:9" ht="15" customHeight="1">
      <c r="A17" s="151" t="s">
        <v>101</v>
      </c>
      <c r="B17" s="152"/>
      <c r="C17" s="152"/>
      <c r="D17" s="152"/>
      <c r="E17" s="152"/>
      <c r="F17" s="152"/>
      <c r="G17" s="152"/>
      <c r="H17" s="152"/>
      <c r="I17" s="153"/>
    </row>
    <row r="18" spans="1:9" ht="15" customHeight="1">
      <c r="A18" s="28" t="s">
        <v>102</v>
      </c>
      <c r="B18" s="37" t="s">
        <v>24</v>
      </c>
      <c r="C18" s="37">
        <v>12</v>
      </c>
      <c r="D18" s="37" t="s">
        <v>20</v>
      </c>
      <c r="E18" s="38" t="s">
        <v>219</v>
      </c>
      <c r="F18" s="38" t="s">
        <v>50</v>
      </c>
      <c r="G18" s="38" t="s">
        <v>8</v>
      </c>
      <c r="H18" s="35">
        <v>1205</v>
      </c>
      <c r="I18" s="25">
        <f>H18/4.5</f>
        <v>267.77777777777777</v>
      </c>
    </row>
    <row r="19" spans="1:9" ht="15" customHeight="1">
      <c r="A19" s="29" t="s">
        <v>102</v>
      </c>
      <c r="B19" s="39" t="s">
        <v>24</v>
      </c>
      <c r="C19" s="39">
        <v>10</v>
      </c>
      <c r="D19" s="39" t="s">
        <v>20</v>
      </c>
      <c r="E19" s="40" t="s">
        <v>218</v>
      </c>
      <c r="F19" s="40" t="s">
        <v>45</v>
      </c>
      <c r="G19" s="40" t="s">
        <v>16</v>
      </c>
      <c r="H19" s="41">
        <v>830</v>
      </c>
      <c r="I19" s="27">
        <f>H19/4.5</f>
        <v>184.44444444444446</v>
      </c>
    </row>
    <row r="20" spans="1:9" ht="15" customHeight="1">
      <c r="A20" s="29" t="s">
        <v>102</v>
      </c>
      <c r="B20" s="39" t="s">
        <v>24</v>
      </c>
      <c r="C20" s="39">
        <v>8</v>
      </c>
      <c r="D20" s="39" t="s">
        <v>20</v>
      </c>
      <c r="E20" s="40" t="s">
        <v>220</v>
      </c>
      <c r="F20" s="40" t="s">
        <v>47</v>
      </c>
      <c r="G20" s="40" t="s">
        <v>221</v>
      </c>
      <c r="H20" s="41">
        <v>767</v>
      </c>
      <c r="I20" s="27">
        <f>H20/4.5</f>
        <v>170.44444444444446</v>
      </c>
    </row>
    <row r="21" spans="1:9" ht="15" customHeight="1">
      <c r="A21" s="29" t="s">
        <v>102</v>
      </c>
      <c r="B21" s="39" t="s">
        <v>13</v>
      </c>
      <c r="C21" s="39">
        <v>10</v>
      </c>
      <c r="D21" s="39" t="s">
        <v>20</v>
      </c>
      <c r="E21" s="40" t="s">
        <v>116</v>
      </c>
      <c r="F21" s="40" t="s">
        <v>117</v>
      </c>
      <c r="G21" s="40" t="s">
        <v>48</v>
      </c>
      <c r="H21" s="41">
        <v>598</v>
      </c>
      <c r="I21" s="27">
        <f>H21/3</f>
        <v>199.33333333333334</v>
      </c>
    </row>
    <row r="22" spans="1:9" ht="15" customHeight="1">
      <c r="A22" s="29" t="s">
        <v>102</v>
      </c>
      <c r="B22" s="39" t="s">
        <v>13</v>
      </c>
      <c r="C22" s="39">
        <v>8</v>
      </c>
      <c r="D22" s="39" t="s">
        <v>20</v>
      </c>
      <c r="E22" s="40" t="s">
        <v>222</v>
      </c>
      <c r="F22" s="40" t="s">
        <v>118</v>
      </c>
      <c r="G22" s="40" t="s">
        <v>49</v>
      </c>
      <c r="H22" s="41">
        <v>508</v>
      </c>
      <c r="I22" s="27">
        <f>H22/3</f>
        <v>169.33333333333334</v>
      </c>
    </row>
    <row r="23" spans="1:9" ht="15" customHeight="1">
      <c r="A23" s="29" t="s">
        <v>102</v>
      </c>
      <c r="B23" s="39" t="s">
        <v>25</v>
      </c>
      <c r="C23" s="39">
        <v>10</v>
      </c>
      <c r="D23" s="39" t="s">
        <v>20</v>
      </c>
      <c r="E23" s="40" t="s">
        <v>223</v>
      </c>
      <c r="F23" s="40" t="s">
        <v>117</v>
      </c>
      <c r="G23" s="40" t="s">
        <v>224</v>
      </c>
      <c r="H23" s="41">
        <v>296</v>
      </c>
      <c r="I23" s="27">
        <f>H23/1.5</f>
        <v>197.33333333333334</v>
      </c>
    </row>
    <row r="24" spans="1:9" ht="15" customHeight="1">
      <c r="A24" s="29" t="s">
        <v>102</v>
      </c>
      <c r="B24" s="39" t="s">
        <v>25</v>
      </c>
      <c r="C24" s="39">
        <v>8</v>
      </c>
      <c r="D24" s="39" t="s">
        <v>20</v>
      </c>
      <c r="E24" s="40" t="s">
        <v>225</v>
      </c>
      <c r="F24" s="40" t="s">
        <v>40</v>
      </c>
      <c r="G24" s="40" t="s">
        <v>52</v>
      </c>
      <c r="H24" s="41">
        <v>260</v>
      </c>
      <c r="I24" s="27">
        <f>H24/1.5</f>
        <v>173.33333333333334</v>
      </c>
    </row>
    <row r="25" spans="1:9" ht="15" customHeight="1">
      <c r="A25" s="95" t="s">
        <v>102</v>
      </c>
      <c r="B25" s="42" t="s">
        <v>25</v>
      </c>
      <c r="C25" s="42">
        <v>6</v>
      </c>
      <c r="D25" s="42" t="s">
        <v>20</v>
      </c>
      <c r="E25" s="43" t="s">
        <v>120</v>
      </c>
      <c r="F25" s="43" t="s">
        <v>40</v>
      </c>
      <c r="G25" s="43" t="s">
        <v>41</v>
      </c>
      <c r="H25" s="36">
        <v>207</v>
      </c>
      <c r="I25" s="27">
        <f>H25/1.5</f>
        <v>138</v>
      </c>
    </row>
    <row r="26" spans="1:9" ht="15" customHeight="1">
      <c r="A26" s="146" t="s">
        <v>175</v>
      </c>
      <c r="B26" s="147"/>
      <c r="C26" s="148"/>
      <c r="D26" s="44" t="s">
        <v>0</v>
      </c>
      <c r="E26" s="47" t="s">
        <v>21</v>
      </c>
      <c r="F26" s="47" t="s">
        <v>21</v>
      </c>
      <c r="G26" s="47" t="s">
        <v>21</v>
      </c>
      <c r="H26" s="149">
        <v>280</v>
      </c>
      <c r="I26" s="183"/>
    </row>
    <row r="27" spans="1:9" ht="15" customHeight="1">
      <c r="A27" s="151" t="s">
        <v>103</v>
      </c>
      <c r="B27" s="152"/>
      <c r="C27" s="152"/>
      <c r="D27" s="152"/>
      <c r="E27" s="152"/>
      <c r="F27" s="152"/>
      <c r="G27" s="152"/>
      <c r="H27" s="152"/>
      <c r="I27" s="153"/>
    </row>
    <row r="28" spans="1:9" ht="15" customHeight="1">
      <c r="A28" s="28" t="s">
        <v>104</v>
      </c>
      <c r="B28" s="37" t="s">
        <v>214</v>
      </c>
      <c r="C28" s="37">
        <v>40</v>
      </c>
      <c r="D28" s="37" t="s">
        <v>20</v>
      </c>
      <c r="E28" s="38" t="s">
        <v>227</v>
      </c>
      <c r="F28" s="38" t="s">
        <v>9</v>
      </c>
      <c r="G28" s="4">
        <v>60</v>
      </c>
      <c r="H28" s="35">
        <v>6400</v>
      </c>
      <c r="I28" s="25">
        <f aca="true" t="shared" si="0" ref="I28:I36">H28/4.5</f>
        <v>1422.2222222222222</v>
      </c>
    </row>
    <row r="29" spans="1:9" ht="15" customHeight="1">
      <c r="A29" s="29" t="s">
        <v>104</v>
      </c>
      <c r="B29" s="39" t="s">
        <v>214</v>
      </c>
      <c r="C29" s="39">
        <v>35</v>
      </c>
      <c r="D29" s="39" t="s">
        <v>20</v>
      </c>
      <c r="E29" s="40" t="s">
        <v>228</v>
      </c>
      <c r="F29" s="40" t="s">
        <v>216</v>
      </c>
      <c r="G29" s="40" t="s">
        <v>118</v>
      </c>
      <c r="H29" s="41">
        <v>5568</v>
      </c>
      <c r="I29" s="27">
        <f t="shared" si="0"/>
        <v>1237.3333333333333</v>
      </c>
    </row>
    <row r="30" spans="1:9" ht="15" customHeight="1">
      <c r="A30" s="29" t="s">
        <v>104</v>
      </c>
      <c r="B30" s="39" t="s">
        <v>214</v>
      </c>
      <c r="C30" s="39">
        <v>30</v>
      </c>
      <c r="D30" s="39" t="s">
        <v>20</v>
      </c>
      <c r="E30" s="40" t="s">
        <v>229</v>
      </c>
      <c r="F30" s="40" t="s">
        <v>121</v>
      </c>
      <c r="G30" s="40" t="s">
        <v>43</v>
      </c>
      <c r="H30" s="41">
        <v>4266</v>
      </c>
      <c r="I30" s="27">
        <f>H30/4.5</f>
        <v>948</v>
      </c>
    </row>
    <row r="31" spans="1:9" ht="15" customHeight="1">
      <c r="A31" s="29" t="s">
        <v>104</v>
      </c>
      <c r="B31" s="39" t="s">
        <v>24</v>
      </c>
      <c r="C31" s="39">
        <v>25</v>
      </c>
      <c r="D31" s="39" t="s">
        <v>20</v>
      </c>
      <c r="E31" s="40" t="s">
        <v>230</v>
      </c>
      <c r="F31" s="40" t="s">
        <v>12</v>
      </c>
      <c r="G31" s="40" t="s">
        <v>133</v>
      </c>
      <c r="H31" s="41">
        <v>4347</v>
      </c>
      <c r="I31" s="27">
        <f t="shared" si="0"/>
        <v>966</v>
      </c>
    </row>
    <row r="32" spans="1:9" ht="15" customHeight="1">
      <c r="A32" s="29" t="s">
        <v>104</v>
      </c>
      <c r="B32" s="39" t="s">
        <v>24</v>
      </c>
      <c r="C32" s="39">
        <v>20</v>
      </c>
      <c r="D32" s="39" t="s">
        <v>20</v>
      </c>
      <c r="E32" s="40" t="s">
        <v>226</v>
      </c>
      <c r="F32" s="40" t="s">
        <v>12</v>
      </c>
      <c r="G32" s="40" t="s">
        <v>40</v>
      </c>
      <c r="H32" s="41">
        <v>3450</v>
      </c>
      <c r="I32" s="27">
        <f t="shared" si="0"/>
        <v>766.6666666666666</v>
      </c>
    </row>
    <row r="33" spans="1:9" ht="15" customHeight="1">
      <c r="A33" s="29" t="s">
        <v>104</v>
      </c>
      <c r="B33" s="39" t="s">
        <v>24</v>
      </c>
      <c r="C33" s="39">
        <v>16</v>
      </c>
      <c r="D33" s="39" t="s">
        <v>20</v>
      </c>
      <c r="E33" s="40" t="s">
        <v>231</v>
      </c>
      <c r="F33" s="40" t="s">
        <v>128</v>
      </c>
      <c r="G33" s="40" t="s">
        <v>232</v>
      </c>
      <c r="H33" s="41">
        <v>2810</v>
      </c>
      <c r="I33" s="27">
        <f t="shared" si="0"/>
        <v>624.4444444444445</v>
      </c>
    </row>
    <row r="34" spans="1:9" ht="15" customHeight="1">
      <c r="A34" s="29" t="s">
        <v>104</v>
      </c>
      <c r="B34" s="39" t="s">
        <v>24</v>
      </c>
      <c r="C34" s="39">
        <v>12</v>
      </c>
      <c r="D34" s="39" t="s">
        <v>20</v>
      </c>
      <c r="E34" s="40" t="s">
        <v>233</v>
      </c>
      <c r="F34" s="40" t="s">
        <v>50</v>
      </c>
      <c r="G34" s="40" t="s">
        <v>8</v>
      </c>
      <c r="H34" s="41">
        <v>1296</v>
      </c>
      <c r="I34" s="27">
        <f t="shared" si="0"/>
        <v>288</v>
      </c>
    </row>
    <row r="35" spans="1:9" ht="15" customHeight="1">
      <c r="A35" s="29" t="s">
        <v>104</v>
      </c>
      <c r="B35" s="39" t="s">
        <v>24</v>
      </c>
      <c r="C35" s="39">
        <v>10</v>
      </c>
      <c r="D35" s="39" t="s">
        <v>20</v>
      </c>
      <c r="E35" s="40" t="s">
        <v>234</v>
      </c>
      <c r="F35" s="40" t="s">
        <v>45</v>
      </c>
      <c r="G35" s="40" t="s">
        <v>16</v>
      </c>
      <c r="H35" s="41">
        <v>1112</v>
      </c>
      <c r="I35" s="27">
        <f t="shared" si="0"/>
        <v>247.11111111111111</v>
      </c>
    </row>
    <row r="36" spans="1:9" ht="15" customHeight="1">
      <c r="A36" s="29" t="s">
        <v>104</v>
      </c>
      <c r="B36" s="39" t="s">
        <v>24</v>
      </c>
      <c r="C36" s="39">
        <v>8</v>
      </c>
      <c r="D36" s="39" t="s">
        <v>20</v>
      </c>
      <c r="E36" s="40" t="s">
        <v>235</v>
      </c>
      <c r="F36" s="40" t="s">
        <v>47</v>
      </c>
      <c r="G36" s="40" t="s">
        <v>221</v>
      </c>
      <c r="H36" s="41">
        <v>990</v>
      </c>
      <c r="I36" s="27">
        <f t="shared" si="0"/>
        <v>220</v>
      </c>
    </row>
    <row r="37" spans="1:9" ht="15" customHeight="1">
      <c r="A37" s="29" t="s">
        <v>104</v>
      </c>
      <c r="B37" s="39" t="s">
        <v>13</v>
      </c>
      <c r="C37" s="39">
        <v>10</v>
      </c>
      <c r="D37" s="39" t="s">
        <v>20</v>
      </c>
      <c r="E37" s="40" t="s">
        <v>236</v>
      </c>
      <c r="F37" s="40" t="s">
        <v>117</v>
      </c>
      <c r="G37" s="40" t="s">
        <v>48</v>
      </c>
      <c r="H37" s="41">
        <v>798</v>
      </c>
      <c r="I37" s="27">
        <f>H37/3</f>
        <v>266</v>
      </c>
    </row>
    <row r="38" spans="1:9" ht="15" customHeight="1">
      <c r="A38" s="29" t="s">
        <v>104</v>
      </c>
      <c r="B38" s="39" t="s">
        <v>13</v>
      </c>
      <c r="C38" s="39">
        <v>8</v>
      </c>
      <c r="D38" s="39" t="s">
        <v>20</v>
      </c>
      <c r="E38" s="40" t="s">
        <v>237</v>
      </c>
      <c r="F38" s="40" t="s">
        <v>118</v>
      </c>
      <c r="G38" s="40" t="s">
        <v>49</v>
      </c>
      <c r="H38" s="41">
        <v>650</v>
      </c>
      <c r="I38" s="27">
        <f>H38/3</f>
        <v>216.66666666666666</v>
      </c>
    </row>
    <row r="39" spans="1:9" ht="15" customHeight="1">
      <c r="A39" s="29" t="s">
        <v>104</v>
      </c>
      <c r="B39" s="39" t="s">
        <v>25</v>
      </c>
      <c r="C39" s="39">
        <v>10</v>
      </c>
      <c r="D39" s="39" t="s">
        <v>20</v>
      </c>
      <c r="E39" s="40" t="s">
        <v>238</v>
      </c>
      <c r="F39" s="40" t="s">
        <v>117</v>
      </c>
      <c r="G39" s="40" t="s">
        <v>224</v>
      </c>
      <c r="H39" s="41">
        <v>390</v>
      </c>
      <c r="I39" s="27">
        <f>H39/1.5</f>
        <v>260</v>
      </c>
    </row>
    <row r="40" spans="1:9" ht="15" customHeight="1">
      <c r="A40" s="29" t="s">
        <v>104</v>
      </c>
      <c r="B40" s="39" t="s">
        <v>25</v>
      </c>
      <c r="C40" s="39">
        <v>8</v>
      </c>
      <c r="D40" s="39" t="s">
        <v>20</v>
      </c>
      <c r="E40" s="40" t="s">
        <v>119</v>
      </c>
      <c r="F40" s="40" t="s">
        <v>118</v>
      </c>
      <c r="G40" s="40" t="s">
        <v>52</v>
      </c>
      <c r="H40" s="41">
        <v>320</v>
      </c>
      <c r="I40" s="27">
        <f>H40/1.5</f>
        <v>213.33333333333334</v>
      </c>
    </row>
    <row r="41" spans="1:9" ht="15" customHeight="1">
      <c r="A41" s="124" t="s">
        <v>104</v>
      </c>
      <c r="B41" s="48" t="s">
        <v>25</v>
      </c>
      <c r="C41" s="48">
        <v>6</v>
      </c>
      <c r="D41" s="48" t="s">
        <v>20</v>
      </c>
      <c r="E41" s="49" t="s">
        <v>239</v>
      </c>
      <c r="F41" s="49" t="s">
        <v>40</v>
      </c>
      <c r="G41" s="49" t="s">
        <v>41</v>
      </c>
      <c r="H41" s="72">
        <v>245</v>
      </c>
      <c r="I41" s="73">
        <f>H41/1.5</f>
        <v>163.33333333333334</v>
      </c>
    </row>
    <row r="42" spans="1:9" ht="15" customHeight="1">
      <c r="A42" s="146" t="s">
        <v>175</v>
      </c>
      <c r="B42" s="147"/>
      <c r="C42" s="148"/>
      <c r="D42" s="44" t="s">
        <v>0</v>
      </c>
      <c r="E42" s="47" t="s">
        <v>21</v>
      </c>
      <c r="F42" s="47" t="s">
        <v>21</v>
      </c>
      <c r="G42" s="47" t="s">
        <v>21</v>
      </c>
      <c r="H42" s="164">
        <v>280</v>
      </c>
      <c r="I42" s="165"/>
    </row>
    <row r="43" spans="1:9" ht="15" customHeight="1">
      <c r="A43" s="151" t="s">
        <v>105</v>
      </c>
      <c r="B43" s="152"/>
      <c r="C43" s="152"/>
      <c r="D43" s="152"/>
      <c r="E43" s="152"/>
      <c r="F43" s="152"/>
      <c r="G43" s="152"/>
      <c r="H43" s="152"/>
      <c r="I43" s="153"/>
    </row>
    <row r="44" spans="1:9" ht="15" customHeight="1">
      <c r="A44" s="28" t="s">
        <v>26</v>
      </c>
      <c r="B44" s="37" t="s">
        <v>214</v>
      </c>
      <c r="C44" s="37">
        <v>40</v>
      </c>
      <c r="D44" s="37" t="s">
        <v>20</v>
      </c>
      <c r="E44" s="38" t="s">
        <v>241</v>
      </c>
      <c r="F44" s="38" t="s">
        <v>9</v>
      </c>
      <c r="G44" s="38" t="s">
        <v>117</v>
      </c>
      <c r="H44" s="35">
        <v>6940</v>
      </c>
      <c r="I44" s="25">
        <f aca="true" t="shared" si="1" ref="I44:I52">H44/4.5</f>
        <v>1542.2222222222222</v>
      </c>
    </row>
    <row r="45" spans="1:9" ht="15" customHeight="1">
      <c r="A45" s="29" t="s">
        <v>26</v>
      </c>
      <c r="B45" s="39" t="s">
        <v>214</v>
      </c>
      <c r="C45" s="39">
        <v>35</v>
      </c>
      <c r="D45" s="39" t="s">
        <v>20</v>
      </c>
      <c r="E45" s="40" t="s">
        <v>242</v>
      </c>
      <c r="F45" s="40" t="s">
        <v>216</v>
      </c>
      <c r="G45" s="40" t="s">
        <v>118</v>
      </c>
      <c r="H45" s="41">
        <v>6040</v>
      </c>
      <c r="I45" s="27">
        <f t="shared" si="1"/>
        <v>1342.2222222222222</v>
      </c>
    </row>
    <row r="46" spans="1:9" ht="15" customHeight="1">
      <c r="A46" s="29" t="s">
        <v>26</v>
      </c>
      <c r="B46" s="39" t="s">
        <v>214</v>
      </c>
      <c r="C46" s="39">
        <v>30</v>
      </c>
      <c r="D46" s="39" t="s">
        <v>20</v>
      </c>
      <c r="E46" s="40" t="s">
        <v>243</v>
      </c>
      <c r="F46" s="40" t="s">
        <v>121</v>
      </c>
      <c r="G46" s="40" t="s">
        <v>43</v>
      </c>
      <c r="H46" s="41">
        <v>4800</v>
      </c>
      <c r="I46" s="27">
        <f t="shared" si="1"/>
        <v>1066.6666666666667</v>
      </c>
    </row>
    <row r="47" spans="1:9" ht="15" customHeight="1">
      <c r="A47" s="29" t="s">
        <v>26</v>
      </c>
      <c r="B47" s="39" t="s">
        <v>24</v>
      </c>
      <c r="C47" s="39">
        <v>25</v>
      </c>
      <c r="D47" s="39" t="s">
        <v>20</v>
      </c>
      <c r="E47" s="40" t="s">
        <v>240</v>
      </c>
      <c r="F47" s="40" t="s">
        <v>12</v>
      </c>
      <c r="G47" s="40" t="s">
        <v>133</v>
      </c>
      <c r="H47" s="41">
        <v>4825</v>
      </c>
      <c r="I47" s="27">
        <f t="shared" si="1"/>
        <v>1072.2222222222222</v>
      </c>
    </row>
    <row r="48" spans="1:9" ht="15" customHeight="1">
      <c r="A48" s="29" t="s">
        <v>26</v>
      </c>
      <c r="B48" s="39" t="s">
        <v>24</v>
      </c>
      <c r="C48" s="39">
        <v>20</v>
      </c>
      <c r="D48" s="39" t="s">
        <v>20</v>
      </c>
      <c r="E48" s="40" t="s">
        <v>244</v>
      </c>
      <c r="F48" s="40" t="s">
        <v>12</v>
      </c>
      <c r="G48" s="40" t="s">
        <v>40</v>
      </c>
      <c r="H48" s="41">
        <v>3845</v>
      </c>
      <c r="I48" s="27">
        <f t="shared" si="1"/>
        <v>854.4444444444445</v>
      </c>
    </row>
    <row r="49" spans="1:9" ht="15" customHeight="1">
      <c r="A49" s="29" t="s">
        <v>26</v>
      </c>
      <c r="B49" s="39" t="s">
        <v>24</v>
      </c>
      <c r="C49" s="39">
        <v>16</v>
      </c>
      <c r="D49" s="39" t="s">
        <v>20</v>
      </c>
      <c r="E49" s="40" t="s">
        <v>245</v>
      </c>
      <c r="F49" s="40" t="s">
        <v>128</v>
      </c>
      <c r="G49" s="40" t="s">
        <v>232</v>
      </c>
      <c r="H49" s="41">
        <v>3055</v>
      </c>
      <c r="I49" s="27">
        <f>H49/4.5</f>
        <v>678.8888888888889</v>
      </c>
    </row>
    <row r="50" spans="1:9" ht="15" customHeight="1">
      <c r="A50" s="29" t="s">
        <v>26</v>
      </c>
      <c r="B50" s="39" t="s">
        <v>24</v>
      </c>
      <c r="C50" s="39">
        <v>12</v>
      </c>
      <c r="D50" s="39" t="s">
        <v>20</v>
      </c>
      <c r="E50" s="40" t="s">
        <v>246</v>
      </c>
      <c r="F50" s="40" t="s">
        <v>50</v>
      </c>
      <c r="G50" s="40" t="s">
        <v>51</v>
      </c>
      <c r="H50" s="41">
        <v>1440</v>
      </c>
      <c r="I50" s="27">
        <f t="shared" si="1"/>
        <v>320</v>
      </c>
    </row>
    <row r="51" spans="1:9" ht="15" customHeight="1">
      <c r="A51" s="29" t="s">
        <v>5</v>
      </c>
      <c r="B51" s="39" t="s">
        <v>24</v>
      </c>
      <c r="C51" s="39">
        <v>10</v>
      </c>
      <c r="D51" s="39" t="s">
        <v>20</v>
      </c>
      <c r="E51" s="40" t="s">
        <v>247</v>
      </c>
      <c r="F51" s="40" t="s">
        <v>45</v>
      </c>
      <c r="G51" s="40" t="s">
        <v>46</v>
      </c>
      <c r="H51" s="41">
        <v>1330</v>
      </c>
      <c r="I51" s="27">
        <f t="shared" si="1"/>
        <v>295.55555555555554</v>
      </c>
    </row>
    <row r="52" spans="1:9" ht="15" customHeight="1">
      <c r="A52" s="29" t="s">
        <v>6</v>
      </c>
      <c r="B52" s="39" t="s">
        <v>24</v>
      </c>
      <c r="C52" s="39">
        <v>8</v>
      </c>
      <c r="D52" s="39" t="s">
        <v>20</v>
      </c>
      <c r="E52" s="40" t="s">
        <v>248</v>
      </c>
      <c r="F52" s="40" t="s">
        <v>47</v>
      </c>
      <c r="G52" s="40" t="s">
        <v>221</v>
      </c>
      <c r="H52" s="41">
        <v>1110</v>
      </c>
      <c r="I52" s="27">
        <f t="shared" si="1"/>
        <v>246.66666666666666</v>
      </c>
    </row>
    <row r="53" spans="1:9" ht="15" customHeight="1">
      <c r="A53" s="29" t="s">
        <v>26</v>
      </c>
      <c r="B53" s="39" t="s">
        <v>25</v>
      </c>
      <c r="C53" s="39">
        <v>10</v>
      </c>
      <c r="D53" s="39" t="s">
        <v>20</v>
      </c>
      <c r="E53" s="40" t="s">
        <v>249</v>
      </c>
      <c r="F53" s="40" t="s">
        <v>117</v>
      </c>
      <c r="G53" s="40" t="s">
        <v>250</v>
      </c>
      <c r="H53" s="41">
        <v>445</v>
      </c>
      <c r="I53" s="27">
        <f>H53/1.5</f>
        <v>296.6666666666667</v>
      </c>
    </row>
    <row r="54" spans="1:9" ht="15" customHeight="1">
      <c r="A54" s="29" t="s">
        <v>26</v>
      </c>
      <c r="B54" s="39" t="s">
        <v>25</v>
      </c>
      <c r="C54" s="39">
        <v>8</v>
      </c>
      <c r="D54" s="39" t="s">
        <v>20</v>
      </c>
      <c r="E54" s="40" t="s">
        <v>125</v>
      </c>
      <c r="F54" s="40" t="s">
        <v>118</v>
      </c>
      <c r="G54" s="40" t="s">
        <v>52</v>
      </c>
      <c r="H54" s="41">
        <v>360</v>
      </c>
      <c r="I54" s="27">
        <f>H54/1.5</f>
        <v>240</v>
      </c>
    </row>
    <row r="55" spans="1:9" ht="15" customHeight="1">
      <c r="A55" s="95" t="s">
        <v>26</v>
      </c>
      <c r="B55" s="42" t="s">
        <v>25</v>
      </c>
      <c r="C55" s="42">
        <v>6</v>
      </c>
      <c r="D55" s="42" t="s">
        <v>20</v>
      </c>
      <c r="E55" s="43" t="s">
        <v>126</v>
      </c>
      <c r="F55" s="43" t="s">
        <v>40</v>
      </c>
      <c r="G55" s="43" t="s">
        <v>42</v>
      </c>
      <c r="H55" s="36">
        <v>310</v>
      </c>
      <c r="I55" s="26">
        <f>H55/1.5</f>
        <v>206.66666666666666</v>
      </c>
    </row>
    <row r="56" spans="1:9" ht="15" customHeight="1" thickBot="1">
      <c r="A56" s="171" t="s">
        <v>127</v>
      </c>
      <c r="B56" s="172"/>
      <c r="C56" s="173"/>
      <c r="D56" s="56" t="s">
        <v>0</v>
      </c>
      <c r="E56" s="57" t="s">
        <v>21</v>
      </c>
      <c r="F56" s="57" t="s">
        <v>21</v>
      </c>
      <c r="G56" s="57" t="s">
        <v>21</v>
      </c>
      <c r="H56" s="166" t="s">
        <v>124</v>
      </c>
      <c r="I56" s="167"/>
    </row>
    <row r="57" spans="1:9" ht="15" customHeight="1" thickTop="1">
      <c r="A57" s="168" t="s">
        <v>62</v>
      </c>
      <c r="B57" s="169"/>
      <c r="C57" s="169"/>
      <c r="D57" s="169"/>
      <c r="E57" s="169"/>
      <c r="F57" s="169"/>
      <c r="G57" s="169"/>
      <c r="H57" s="169"/>
      <c r="I57" s="170"/>
    </row>
    <row r="58" spans="1:9" ht="15" customHeight="1">
      <c r="A58" s="174" t="s">
        <v>100</v>
      </c>
      <c r="B58" s="175"/>
      <c r="C58" s="175"/>
      <c r="D58" s="175"/>
      <c r="E58" s="175"/>
      <c r="F58" s="175"/>
      <c r="G58" s="175"/>
      <c r="H58" s="175"/>
      <c r="I58" s="176"/>
    </row>
    <row r="59" spans="1:9" ht="15" customHeight="1">
      <c r="A59" s="174" t="s">
        <v>61</v>
      </c>
      <c r="B59" s="175"/>
      <c r="C59" s="175"/>
      <c r="D59" s="175"/>
      <c r="E59" s="175"/>
      <c r="F59" s="175"/>
      <c r="G59" s="175"/>
      <c r="H59" s="175"/>
      <c r="I59" s="177"/>
    </row>
    <row r="60" spans="1:9" ht="15" customHeight="1" thickBot="1">
      <c r="A60" s="161" t="s">
        <v>63</v>
      </c>
      <c r="B60" s="162"/>
      <c r="C60" s="162"/>
      <c r="D60" s="162"/>
      <c r="E60" s="162"/>
      <c r="F60" s="162"/>
      <c r="G60" s="162"/>
      <c r="H60" s="162"/>
      <c r="I60" s="163"/>
    </row>
    <row r="61" spans="1:9" ht="15" customHeight="1" thickTop="1">
      <c r="A61" s="58"/>
      <c r="B61" s="59"/>
      <c r="C61" s="59"/>
      <c r="D61" s="59"/>
      <c r="E61" s="59"/>
      <c r="F61" s="59"/>
      <c r="G61" s="59"/>
      <c r="H61" s="59"/>
      <c r="I61" s="60"/>
    </row>
    <row r="62" spans="1:9" ht="15" customHeight="1">
      <c r="A62" s="50"/>
      <c r="B62" s="51"/>
      <c r="C62" s="61"/>
      <c r="D62" s="51"/>
      <c r="E62" s="61"/>
      <c r="F62" s="61"/>
      <c r="G62" s="51"/>
      <c r="H62" s="62"/>
      <c r="I62" s="63"/>
    </row>
    <row r="63" spans="1:9" ht="15" customHeight="1" thickBot="1">
      <c r="A63" s="64"/>
      <c r="B63" s="65"/>
      <c r="C63" s="66"/>
      <c r="D63" s="65"/>
      <c r="E63" s="66"/>
      <c r="F63" s="66"/>
      <c r="G63" s="65"/>
      <c r="H63" s="67"/>
      <c r="I63" s="68"/>
    </row>
    <row r="64" ht="15" customHeight="1" thickTop="1"/>
    <row r="68" ht="15" customHeight="1">
      <c r="A68" s="127"/>
    </row>
  </sheetData>
  <sheetProtection/>
  <mergeCells count="28">
    <mergeCell ref="A27:I27"/>
    <mergeCell ref="H5:I5"/>
    <mergeCell ref="A8:I8"/>
    <mergeCell ref="A11:I11"/>
    <mergeCell ref="A26:C26"/>
    <mergeCell ref="H26:I26"/>
    <mergeCell ref="F5:G5"/>
    <mergeCell ref="F6:F7"/>
    <mergeCell ref="D5:D7"/>
    <mergeCell ref="A60:I60"/>
    <mergeCell ref="A42:C42"/>
    <mergeCell ref="H42:I42"/>
    <mergeCell ref="H56:I56"/>
    <mergeCell ref="A57:I57"/>
    <mergeCell ref="A56:C56"/>
    <mergeCell ref="A58:I58"/>
    <mergeCell ref="A59:I59"/>
    <mergeCell ref="A43:I43"/>
    <mergeCell ref="A16:C16"/>
    <mergeCell ref="H16:I16"/>
    <mergeCell ref="A17:I17"/>
    <mergeCell ref="E5:E7"/>
    <mergeCell ref="G6:G7"/>
    <mergeCell ref="H6:H7"/>
    <mergeCell ref="I6:I7"/>
    <mergeCell ref="A5:A7"/>
    <mergeCell ref="B5:B7"/>
    <mergeCell ref="C5:C7"/>
  </mergeCells>
  <printOptions horizontalCentered="1" verticalCentered="1"/>
  <pageMargins left="0.2362204724409449" right="0.15748031496062992" top="0.2362204724409449" bottom="0.15748031496062992" header="0.15748031496062992" footer="0.1574803149606299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H57"/>
  <sheetViews>
    <sheetView zoomScaleSheetLayoutView="100" zoomScalePageLayoutView="0" workbookViewId="0" topLeftCell="A22">
      <selection activeCell="E47" sqref="E47:H47"/>
    </sheetView>
  </sheetViews>
  <sheetFormatPr defaultColWidth="9.140625" defaultRowHeight="15" customHeight="1"/>
  <cols>
    <col min="1" max="2" width="18.57421875" style="15" customWidth="1"/>
    <col min="3" max="4" width="13.57421875" style="15" customWidth="1"/>
    <col min="5" max="5" width="13.57421875" style="69" customWidth="1"/>
    <col min="6" max="6" width="13.57421875" style="15" customWidth="1"/>
    <col min="7" max="8" width="13.57421875" style="70" customWidth="1"/>
    <col min="9" max="9" width="10.28125" style="15" bestFit="1" customWidth="1"/>
    <col min="10" max="16384" width="9.140625" style="15" customWidth="1"/>
  </cols>
  <sheetData>
    <row r="1" spans="1:8" ht="15" customHeight="1" thickTop="1">
      <c r="A1" s="12"/>
      <c r="B1" s="13"/>
      <c r="C1" s="13"/>
      <c r="D1" s="13"/>
      <c r="E1" s="13"/>
      <c r="F1" s="13"/>
      <c r="G1" s="13"/>
      <c r="H1" s="14"/>
    </row>
    <row r="2" spans="1:8" ht="15" customHeight="1">
      <c r="A2" s="107"/>
      <c r="B2" s="22"/>
      <c r="C2" s="22"/>
      <c r="D2" s="108"/>
      <c r="E2" s="51"/>
      <c r="F2" s="51"/>
      <c r="G2" s="51"/>
      <c r="H2" s="109"/>
    </row>
    <row r="3" spans="1:8" ht="15" customHeight="1">
      <c r="A3" s="17"/>
      <c r="B3" s="18"/>
      <c r="C3" s="18"/>
      <c r="D3" s="18"/>
      <c r="E3" s="51"/>
      <c r="F3" s="51"/>
      <c r="G3" s="51"/>
      <c r="H3" s="109"/>
    </row>
    <row r="4" spans="1:8" ht="15" customHeight="1" thickBot="1">
      <c r="A4" s="20"/>
      <c r="B4" s="22"/>
      <c r="C4" s="22"/>
      <c r="D4" s="110"/>
      <c r="E4" s="18"/>
      <c r="F4" s="18"/>
      <c r="G4" s="18"/>
      <c r="H4" s="111"/>
    </row>
    <row r="5" spans="1:8" ht="15" customHeight="1" thickTop="1">
      <c r="A5" s="192" t="s">
        <v>22</v>
      </c>
      <c r="B5" s="193"/>
      <c r="C5" s="159" t="s">
        <v>23</v>
      </c>
      <c r="D5" s="154" t="s">
        <v>82</v>
      </c>
      <c r="E5" s="159" t="s">
        <v>37</v>
      </c>
      <c r="F5" s="159"/>
      <c r="G5" s="221" t="s">
        <v>114</v>
      </c>
      <c r="H5" s="222"/>
    </row>
    <row r="6" spans="1:8" ht="15" customHeight="1">
      <c r="A6" s="194"/>
      <c r="B6" s="195"/>
      <c r="C6" s="223"/>
      <c r="D6" s="212"/>
      <c r="E6" s="184" t="s">
        <v>38</v>
      </c>
      <c r="F6" s="142" t="s">
        <v>39</v>
      </c>
      <c r="G6" s="144" t="s">
        <v>27</v>
      </c>
      <c r="H6" s="141" t="s">
        <v>28</v>
      </c>
    </row>
    <row r="7" spans="1:8" s="52" customFormat="1" ht="15" customHeight="1">
      <c r="A7" s="196"/>
      <c r="B7" s="197"/>
      <c r="C7" s="142"/>
      <c r="D7" s="184"/>
      <c r="E7" s="155"/>
      <c r="F7" s="143"/>
      <c r="G7" s="145"/>
      <c r="H7" s="139"/>
    </row>
    <row r="8" spans="1:8" ht="15" customHeight="1">
      <c r="A8" s="151" t="s">
        <v>95</v>
      </c>
      <c r="B8" s="152"/>
      <c r="C8" s="152"/>
      <c r="D8" s="152"/>
      <c r="E8" s="152"/>
      <c r="F8" s="152"/>
      <c r="G8" s="152"/>
      <c r="H8" s="153"/>
    </row>
    <row r="9" spans="1:8" ht="15" customHeight="1">
      <c r="A9" s="228" t="s">
        <v>64</v>
      </c>
      <c r="B9" s="229"/>
      <c r="C9" s="4" t="s">
        <v>0</v>
      </c>
      <c r="D9" s="99">
        <v>25.28</v>
      </c>
      <c r="E9" s="100" t="s">
        <v>70</v>
      </c>
      <c r="F9" s="38" t="s">
        <v>52</v>
      </c>
      <c r="G9" s="35">
        <v>80.25</v>
      </c>
      <c r="H9" s="53">
        <f>G9*3.95</f>
        <v>316.9875</v>
      </c>
    </row>
    <row r="10" spans="1:8" ht="15" customHeight="1">
      <c r="A10" s="210" t="s">
        <v>65</v>
      </c>
      <c r="B10" s="211"/>
      <c r="C10" s="7" t="s">
        <v>0</v>
      </c>
      <c r="D10" s="74">
        <v>39.9</v>
      </c>
      <c r="E10" s="101" t="s">
        <v>71</v>
      </c>
      <c r="F10" s="40" t="s">
        <v>53</v>
      </c>
      <c r="G10" s="41">
        <v>127.59</v>
      </c>
      <c r="H10" s="55">
        <f>G10*3.95</f>
        <v>503.98050000000006</v>
      </c>
    </row>
    <row r="11" spans="1:8" ht="15" customHeight="1">
      <c r="A11" s="210" t="s">
        <v>66</v>
      </c>
      <c r="B11" s="211"/>
      <c r="C11" s="7" t="s">
        <v>0</v>
      </c>
      <c r="D11" s="74">
        <v>85</v>
      </c>
      <c r="E11" s="7" t="s">
        <v>21</v>
      </c>
      <c r="F11" s="40" t="s">
        <v>54</v>
      </c>
      <c r="G11" s="41">
        <v>248</v>
      </c>
      <c r="H11" s="55">
        <f>G11*5</f>
        <v>1240</v>
      </c>
    </row>
    <row r="12" spans="1:8" ht="15" customHeight="1">
      <c r="A12" s="210" t="s">
        <v>205</v>
      </c>
      <c r="B12" s="211"/>
      <c r="C12" s="7" t="s">
        <v>0</v>
      </c>
      <c r="D12" s="74">
        <v>125</v>
      </c>
      <c r="E12" s="7" t="s">
        <v>21</v>
      </c>
      <c r="F12" s="40" t="s">
        <v>204</v>
      </c>
      <c r="G12" s="41" t="s">
        <v>21</v>
      </c>
      <c r="H12" s="55" t="s">
        <v>21</v>
      </c>
    </row>
    <row r="13" spans="1:8" ht="15" customHeight="1">
      <c r="A13" s="210" t="s">
        <v>67</v>
      </c>
      <c r="B13" s="211"/>
      <c r="C13" s="7" t="s">
        <v>0</v>
      </c>
      <c r="D13" s="74">
        <v>162</v>
      </c>
      <c r="E13" s="7" t="s">
        <v>21</v>
      </c>
      <c r="F13" s="40" t="s">
        <v>43</v>
      </c>
      <c r="G13" s="41">
        <v>520</v>
      </c>
      <c r="H13" s="55">
        <f>G13*5</f>
        <v>2600</v>
      </c>
    </row>
    <row r="14" spans="1:8" ht="15" customHeight="1">
      <c r="A14" s="210" t="s">
        <v>68</v>
      </c>
      <c r="B14" s="211"/>
      <c r="C14" s="7" t="s">
        <v>0</v>
      </c>
      <c r="D14" s="74">
        <v>279</v>
      </c>
      <c r="E14" s="7" t="s">
        <v>21</v>
      </c>
      <c r="F14" s="40" t="s">
        <v>45</v>
      </c>
      <c r="G14" s="41">
        <v>810</v>
      </c>
      <c r="H14" s="55">
        <f>G14*5</f>
        <v>4050</v>
      </c>
    </row>
    <row r="15" spans="1:8" ht="15" customHeight="1">
      <c r="A15" s="230" t="s">
        <v>69</v>
      </c>
      <c r="B15" s="231"/>
      <c r="C15" s="10" t="s">
        <v>0</v>
      </c>
      <c r="D15" s="75">
        <v>358.5</v>
      </c>
      <c r="E15" s="10" t="s">
        <v>21</v>
      </c>
      <c r="F15" s="43" t="s">
        <v>55</v>
      </c>
      <c r="G15" s="36">
        <v>1380</v>
      </c>
      <c r="H15" s="54">
        <f>G15*5</f>
        <v>6900</v>
      </c>
    </row>
    <row r="16" spans="1:8" ht="15" customHeight="1">
      <c r="A16" s="218" t="s">
        <v>206</v>
      </c>
      <c r="B16" s="219"/>
      <c r="C16" s="4" t="s">
        <v>0</v>
      </c>
      <c r="D16" s="99">
        <v>20.94</v>
      </c>
      <c r="E16" s="4">
        <v>62</v>
      </c>
      <c r="F16" s="38" t="s">
        <v>21</v>
      </c>
      <c r="G16" s="35">
        <v>77.47</v>
      </c>
      <c r="H16" s="53">
        <f>G16*3.95</f>
        <v>306.0065</v>
      </c>
    </row>
    <row r="17" spans="1:8" ht="15" customHeight="1">
      <c r="A17" s="238" t="s">
        <v>217</v>
      </c>
      <c r="B17" s="239"/>
      <c r="C17" s="81" t="s">
        <v>0</v>
      </c>
      <c r="D17" s="138">
        <v>31.6</v>
      </c>
      <c r="E17" s="81">
        <v>35</v>
      </c>
      <c r="F17" s="77"/>
      <c r="G17" s="78">
        <v>123.04</v>
      </c>
      <c r="H17" s="79">
        <f>G17*3.95</f>
        <v>486.00800000000004</v>
      </c>
    </row>
    <row r="18" spans="1:8" ht="15" customHeight="1">
      <c r="A18" s="220" t="s">
        <v>207</v>
      </c>
      <c r="B18" s="217"/>
      <c r="C18" s="7" t="s">
        <v>0</v>
      </c>
      <c r="D18" s="74">
        <v>74</v>
      </c>
      <c r="E18" s="7" t="s">
        <v>21</v>
      </c>
      <c r="F18" s="40" t="s">
        <v>21</v>
      </c>
      <c r="G18" s="41">
        <v>236</v>
      </c>
      <c r="H18" s="55">
        <f>G18*5</f>
        <v>1180</v>
      </c>
    </row>
    <row r="19" spans="1:8" ht="15" customHeight="1">
      <c r="A19" s="220" t="s">
        <v>208</v>
      </c>
      <c r="B19" s="217"/>
      <c r="C19" s="7" t="s">
        <v>0</v>
      </c>
      <c r="D19" s="74">
        <v>94</v>
      </c>
      <c r="E19" s="7" t="s">
        <v>21</v>
      </c>
      <c r="F19" s="40" t="s">
        <v>21</v>
      </c>
      <c r="G19" s="41">
        <v>326</v>
      </c>
      <c r="H19" s="55">
        <f>G19*5</f>
        <v>1630</v>
      </c>
    </row>
    <row r="20" spans="1:8" ht="15" customHeight="1">
      <c r="A20" s="220" t="s">
        <v>209</v>
      </c>
      <c r="B20" s="217"/>
      <c r="C20" s="7" t="s">
        <v>0</v>
      </c>
      <c r="D20" s="74">
        <v>121</v>
      </c>
      <c r="E20" s="7" t="s">
        <v>21</v>
      </c>
      <c r="F20" s="40" t="s">
        <v>21</v>
      </c>
      <c r="G20" s="41">
        <v>470</v>
      </c>
      <c r="H20" s="55">
        <f>G20*5</f>
        <v>2350</v>
      </c>
    </row>
    <row r="21" spans="1:8" ht="15" customHeight="1">
      <c r="A21" s="200" t="s">
        <v>210</v>
      </c>
      <c r="B21" s="201"/>
      <c r="C21" s="10" t="s">
        <v>0</v>
      </c>
      <c r="D21" s="75">
        <v>198.3</v>
      </c>
      <c r="E21" s="10" t="s">
        <v>21</v>
      </c>
      <c r="F21" s="43" t="s">
        <v>21</v>
      </c>
      <c r="G21" s="36">
        <v>750</v>
      </c>
      <c r="H21" s="54">
        <f>G21*5</f>
        <v>3750</v>
      </c>
    </row>
    <row r="22" spans="1:8" ht="15" customHeight="1">
      <c r="A22" s="204" t="s">
        <v>96</v>
      </c>
      <c r="B22" s="205"/>
      <c r="C22" s="205"/>
      <c r="D22" s="205"/>
      <c r="E22" s="205"/>
      <c r="F22" s="205"/>
      <c r="G22" s="205"/>
      <c r="H22" s="206"/>
    </row>
    <row r="23" spans="1:8" ht="15" customHeight="1">
      <c r="A23" s="202" t="s">
        <v>211</v>
      </c>
      <c r="B23" s="203"/>
      <c r="C23" s="136" t="s">
        <v>0</v>
      </c>
      <c r="D23" s="136">
        <v>30.81</v>
      </c>
      <c r="E23" s="136">
        <v>50</v>
      </c>
      <c r="F23" s="136">
        <v>650</v>
      </c>
      <c r="G23" s="136">
        <v>143.25</v>
      </c>
      <c r="H23" s="137">
        <f>G23*3.95</f>
        <v>565.8375</v>
      </c>
    </row>
    <row r="24" spans="1:8" ht="15" customHeight="1">
      <c r="A24" s="216" t="s">
        <v>212</v>
      </c>
      <c r="B24" s="217"/>
      <c r="C24" s="7" t="s">
        <v>0</v>
      </c>
      <c r="D24" s="7">
        <v>50.96</v>
      </c>
      <c r="E24" s="7">
        <v>25</v>
      </c>
      <c r="F24" s="7">
        <v>400</v>
      </c>
      <c r="G24" s="7">
        <v>238.98</v>
      </c>
      <c r="H24" s="24">
        <f>G24*3.95</f>
        <v>943.971</v>
      </c>
    </row>
    <row r="25" spans="1:8" ht="15" customHeight="1">
      <c r="A25" s="232" t="s">
        <v>72</v>
      </c>
      <c r="B25" s="233"/>
      <c r="C25" s="81" t="s">
        <v>0</v>
      </c>
      <c r="D25" s="138">
        <v>123</v>
      </c>
      <c r="E25" s="81" t="s">
        <v>21</v>
      </c>
      <c r="F25" s="77" t="s">
        <v>54</v>
      </c>
      <c r="G25" s="78">
        <v>313</v>
      </c>
      <c r="H25" s="79">
        <f>G25*5</f>
        <v>1565</v>
      </c>
    </row>
    <row r="26" spans="1:8" ht="15" customHeight="1">
      <c r="A26" s="210" t="s">
        <v>73</v>
      </c>
      <c r="B26" s="211"/>
      <c r="C26" s="7" t="s">
        <v>0</v>
      </c>
      <c r="D26" s="74">
        <v>150</v>
      </c>
      <c r="E26" s="7" t="s">
        <v>21</v>
      </c>
      <c r="F26" s="40" t="s">
        <v>36</v>
      </c>
      <c r="G26" s="41">
        <v>590</v>
      </c>
      <c r="H26" s="55">
        <f>G26*5</f>
        <v>2950</v>
      </c>
    </row>
    <row r="27" spans="1:8" ht="15" customHeight="1">
      <c r="A27" s="210" t="s">
        <v>74</v>
      </c>
      <c r="B27" s="211"/>
      <c r="C27" s="7" t="s">
        <v>0</v>
      </c>
      <c r="D27" s="74">
        <v>198.5</v>
      </c>
      <c r="E27" s="7"/>
      <c r="F27" s="40" t="s">
        <v>118</v>
      </c>
      <c r="G27" s="41">
        <v>609</v>
      </c>
      <c r="H27" s="55">
        <f>G27*5</f>
        <v>3045</v>
      </c>
    </row>
    <row r="28" spans="1:8" ht="15" customHeight="1">
      <c r="A28" s="210" t="s">
        <v>75</v>
      </c>
      <c r="B28" s="211"/>
      <c r="C28" s="7" t="s">
        <v>0</v>
      </c>
      <c r="D28" s="74">
        <v>333.5</v>
      </c>
      <c r="E28" s="7"/>
      <c r="F28" s="40" t="s">
        <v>71</v>
      </c>
      <c r="G28" s="41">
        <v>1038</v>
      </c>
      <c r="H28" s="55">
        <f>G28*5</f>
        <v>5190</v>
      </c>
    </row>
    <row r="29" spans="1:8" ht="15" customHeight="1">
      <c r="A29" s="230" t="s">
        <v>76</v>
      </c>
      <c r="B29" s="231"/>
      <c r="C29" s="10" t="s">
        <v>0</v>
      </c>
      <c r="D29" s="75">
        <v>536</v>
      </c>
      <c r="E29" s="10"/>
      <c r="F29" s="43" t="s">
        <v>128</v>
      </c>
      <c r="G29" s="36">
        <v>1899</v>
      </c>
      <c r="H29" s="54">
        <f>G29*5</f>
        <v>9495</v>
      </c>
    </row>
    <row r="30" spans="1:8" ht="15" customHeight="1">
      <c r="A30" s="204" t="s">
        <v>97</v>
      </c>
      <c r="B30" s="205"/>
      <c r="C30" s="205"/>
      <c r="D30" s="205"/>
      <c r="E30" s="205"/>
      <c r="F30" s="205"/>
      <c r="G30" s="205"/>
      <c r="H30" s="206"/>
    </row>
    <row r="31" spans="1:8" ht="15" customHeight="1">
      <c r="A31" s="228" t="s">
        <v>77</v>
      </c>
      <c r="B31" s="229"/>
      <c r="C31" s="4" t="s">
        <v>0</v>
      </c>
      <c r="D31" s="99">
        <v>45.8</v>
      </c>
      <c r="E31" s="100" t="s">
        <v>123</v>
      </c>
      <c r="F31" s="38" t="s">
        <v>129</v>
      </c>
      <c r="G31" s="35">
        <v>179.75</v>
      </c>
      <c r="H31" s="53">
        <f>G31*3.95</f>
        <v>710.0125</v>
      </c>
    </row>
    <row r="32" spans="1:8" ht="15" customHeight="1">
      <c r="A32" s="210" t="s">
        <v>78</v>
      </c>
      <c r="B32" s="211"/>
      <c r="C32" s="7" t="s">
        <v>0</v>
      </c>
      <c r="D32" s="74">
        <v>68</v>
      </c>
      <c r="E32" s="101" t="s">
        <v>130</v>
      </c>
      <c r="F32" s="40" t="s">
        <v>131</v>
      </c>
      <c r="G32" s="41">
        <v>245.57</v>
      </c>
      <c r="H32" s="55">
        <f>G32*3.95</f>
        <v>970.0015</v>
      </c>
    </row>
    <row r="33" spans="1:8" ht="15" customHeight="1">
      <c r="A33" s="210" t="s">
        <v>79</v>
      </c>
      <c r="B33" s="211"/>
      <c r="C33" s="7" t="s">
        <v>0</v>
      </c>
      <c r="D33" s="74">
        <v>142.5</v>
      </c>
      <c r="E33" s="101"/>
      <c r="F33" s="40" t="s">
        <v>56</v>
      </c>
      <c r="G33" s="41">
        <v>388</v>
      </c>
      <c r="H33" s="55">
        <f>G33*5</f>
        <v>1940</v>
      </c>
    </row>
    <row r="34" spans="1:8" ht="15" customHeight="1">
      <c r="A34" s="210" t="s">
        <v>80</v>
      </c>
      <c r="B34" s="211"/>
      <c r="C34" s="7" t="s">
        <v>0</v>
      </c>
      <c r="D34" s="74">
        <v>169</v>
      </c>
      <c r="E34" s="101"/>
      <c r="F34" s="40" t="s">
        <v>7</v>
      </c>
      <c r="G34" s="41">
        <v>655</v>
      </c>
      <c r="H34" s="55">
        <f>G34*5</f>
        <v>3275</v>
      </c>
    </row>
    <row r="35" spans="1:8" ht="15" customHeight="1">
      <c r="A35" s="210" t="s">
        <v>81</v>
      </c>
      <c r="B35" s="211"/>
      <c r="C35" s="7" t="s">
        <v>0</v>
      </c>
      <c r="D35" s="74">
        <v>217</v>
      </c>
      <c r="E35" s="101"/>
      <c r="F35" s="40" t="s">
        <v>57</v>
      </c>
      <c r="G35" s="41">
        <v>750</v>
      </c>
      <c r="H35" s="55">
        <f>G35*5</f>
        <v>3750</v>
      </c>
    </row>
    <row r="36" spans="1:8" ht="15" customHeight="1">
      <c r="A36" s="210" t="s">
        <v>83</v>
      </c>
      <c r="B36" s="211"/>
      <c r="C36" s="7" t="s">
        <v>0</v>
      </c>
      <c r="D36" s="74">
        <v>390.55</v>
      </c>
      <c r="E36" s="101"/>
      <c r="F36" s="40" t="s">
        <v>58</v>
      </c>
      <c r="G36" s="41">
        <v>1264</v>
      </c>
      <c r="H36" s="55">
        <f>G36*5</f>
        <v>6320</v>
      </c>
    </row>
    <row r="37" spans="1:8" ht="15" customHeight="1">
      <c r="A37" s="230" t="s">
        <v>84</v>
      </c>
      <c r="B37" s="231"/>
      <c r="C37" s="10" t="s">
        <v>0</v>
      </c>
      <c r="D37" s="75">
        <v>623.5</v>
      </c>
      <c r="E37" s="102"/>
      <c r="F37" s="43" t="s">
        <v>4</v>
      </c>
      <c r="G37" s="36">
        <v>2060</v>
      </c>
      <c r="H37" s="54">
        <f>G37*5</f>
        <v>10300</v>
      </c>
    </row>
    <row r="38" spans="1:8" ht="15" customHeight="1">
      <c r="A38" s="213" t="s">
        <v>94</v>
      </c>
      <c r="B38" s="214"/>
      <c r="C38" s="214"/>
      <c r="D38" s="214"/>
      <c r="E38" s="214"/>
      <c r="F38" s="214"/>
      <c r="G38" s="214"/>
      <c r="H38" s="215"/>
    </row>
    <row r="39" spans="1:8" ht="15" customHeight="1">
      <c r="A39" s="1" t="s">
        <v>92</v>
      </c>
      <c r="B39" s="103" t="s">
        <v>93</v>
      </c>
      <c r="C39" s="207" t="s">
        <v>176</v>
      </c>
      <c r="D39" s="208"/>
      <c r="E39" s="207" t="s">
        <v>179</v>
      </c>
      <c r="F39" s="209"/>
      <c r="G39" s="71" t="s">
        <v>181</v>
      </c>
      <c r="H39" s="104" t="s">
        <v>180</v>
      </c>
    </row>
    <row r="40" spans="1:8" ht="15" customHeight="1">
      <c r="A40" s="80" t="s">
        <v>85</v>
      </c>
      <c r="B40" s="5">
        <v>24</v>
      </c>
      <c r="C40" s="234">
        <v>79</v>
      </c>
      <c r="D40" s="235"/>
      <c r="E40" s="236">
        <v>89</v>
      </c>
      <c r="F40" s="237"/>
      <c r="G40" s="35">
        <v>40</v>
      </c>
      <c r="H40" s="53">
        <v>55</v>
      </c>
    </row>
    <row r="41" spans="1:8" ht="15" customHeight="1">
      <c r="A41" s="105" t="s">
        <v>86</v>
      </c>
      <c r="B41" s="8">
        <v>33</v>
      </c>
      <c r="C41" s="198">
        <v>94</v>
      </c>
      <c r="D41" s="199"/>
      <c r="E41" s="224">
        <v>107</v>
      </c>
      <c r="F41" s="225"/>
      <c r="G41" s="41">
        <v>52</v>
      </c>
      <c r="H41" s="55">
        <v>65</v>
      </c>
    </row>
    <row r="42" spans="1:8" ht="15" customHeight="1">
      <c r="A42" s="105" t="s">
        <v>87</v>
      </c>
      <c r="B42" s="8">
        <v>81</v>
      </c>
      <c r="C42" s="198">
        <v>138</v>
      </c>
      <c r="D42" s="199"/>
      <c r="E42" s="224">
        <v>152</v>
      </c>
      <c r="F42" s="225"/>
      <c r="G42" s="41">
        <v>63</v>
      </c>
      <c r="H42" s="55" t="s">
        <v>21</v>
      </c>
    </row>
    <row r="43" spans="1:8" ht="15" customHeight="1">
      <c r="A43" s="105" t="s">
        <v>91</v>
      </c>
      <c r="B43" s="8" t="s">
        <v>21</v>
      </c>
      <c r="C43" s="198">
        <v>186</v>
      </c>
      <c r="D43" s="199"/>
      <c r="E43" s="224">
        <v>210</v>
      </c>
      <c r="F43" s="225"/>
      <c r="G43" s="41">
        <v>75</v>
      </c>
      <c r="H43" s="55" t="s">
        <v>21</v>
      </c>
    </row>
    <row r="44" spans="1:8" ht="15" customHeight="1">
      <c r="A44" s="105" t="s">
        <v>88</v>
      </c>
      <c r="B44" s="8">
        <v>121</v>
      </c>
      <c r="C44" s="198">
        <v>231</v>
      </c>
      <c r="D44" s="199"/>
      <c r="E44" s="224">
        <v>253</v>
      </c>
      <c r="F44" s="225"/>
      <c r="G44" s="41">
        <v>86</v>
      </c>
      <c r="H44" s="55" t="s">
        <v>21</v>
      </c>
    </row>
    <row r="45" spans="1:8" ht="15" customHeight="1">
      <c r="A45" s="105" t="s">
        <v>89</v>
      </c>
      <c r="B45" s="8">
        <v>155</v>
      </c>
      <c r="C45" s="198">
        <v>362</v>
      </c>
      <c r="D45" s="199"/>
      <c r="E45" s="224">
        <v>405</v>
      </c>
      <c r="F45" s="225"/>
      <c r="G45" s="41">
        <v>109</v>
      </c>
      <c r="H45" s="55" t="s">
        <v>21</v>
      </c>
    </row>
    <row r="46" spans="1:8" ht="15" customHeight="1">
      <c r="A46" s="106" t="s">
        <v>90</v>
      </c>
      <c r="B46" s="11" t="s">
        <v>21</v>
      </c>
      <c r="C46" s="226">
        <v>544</v>
      </c>
      <c r="D46" s="227"/>
      <c r="E46" s="185">
        <v>645</v>
      </c>
      <c r="F46" s="186"/>
      <c r="G46" s="36">
        <v>138</v>
      </c>
      <c r="H46" s="54" t="s">
        <v>21</v>
      </c>
    </row>
    <row r="47" spans="1:8" ht="15" customHeight="1" thickBot="1">
      <c r="A47" s="171" t="s">
        <v>98</v>
      </c>
      <c r="B47" s="172"/>
      <c r="C47" s="172"/>
      <c r="D47" s="172"/>
      <c r="E47" s="189" t="s">
        <v>99</v>
      </c>
      <c r="F47" s="190"/>
      <c r="G47" s="190"/>
      <c r="H47" s="191"/>
    </row>
    <row r="48" spans="1:8" ht="15" customHeight="1" thickTop="1">
      <c r="A48" s="168" t="s">
        <v>62</v>
      </c>
      <c r="B48" s="169"/>
      <c r="C48" s="169"/>
      <c r="D48" s="169"/>
      <c r="E48" s="169"/>
      <c r="F48" s="169"/>
      <c r="G48" s="169"/>
      <c r="H48" s="170"/>
    </row>
    <row r="49" spans="1:8" ht="15" customHeight="1">
      <c r="A49" s="174" t="s">
        <v>100</v>
      </c>
      <c r="B49" s="175"/>
      <c r="C49" s="175"/>
      <c r="D49" s="175"/>
      <c r="E49" s="175"/>
      <c r="F49" s="175"/>
      <c r="G49" s="175"/>
      <c r="H49" s="177"/>
    </row>
    <row r="50" spans="1:8" ht="15" customHeight="1" thickBot="1">
      <c r="A50" s="161" t="s">
        <v>63</v>
      </c>
      <c r="B50" s="187"/>
      <c r="C50" s="187"/>
      <c r="D50" s="187"/>
      <c r="E50" s="187"/>
      <c r="F50" s="187"/>
      <c r="G50" s="187"/>
      <c r="H50" s="188"/>
    </row>
    <row r="51" spans="1:8" ht="15" customHeight="1" thickTop="1">
      <c r="A51" s="50"/>
      <c r="B51" s="51"/>
      <c r="C51" s="51"/>
      <c r="D51" s="51"/>
      <c r="E51" s="51"/>
      <c r="F51" s="51"/>
      <c r="G51" s="51"/>
      <c r="H51" s="109"/>
    </row>
    <row r="52" spans="1:8" ht="15" customHeight="1">
      <c r="A52" s="50"/>
      <c r="B52" s="51"/>
      <c r="C52" s="51"/>
      <c r="D52" s="51"/>
      <c r="E52" s="61"/>
      <c r="F52" s="51"/>
      <c r="G52" s="62"/>
      <c r="H52" s="63"/>
    </row>
    <row r="53" spans="1:8" ht="15" customHeight="1" thickBot="1">
      <c r="A53" s="64"/>
      <c r="B53" s="65"/>
      <c r="C53" s="65"/>
      <c r="D53" s="65"/>
      <c r="E53" s="66"/>
      <c r="F53" s="65"/>
      <c r="G53" s="67"/>
      <c r="H53" s="68"/>
    </row>
    <row r="54" ht="15" customHeight="1" thickTop="1"/>
    <row r="57" ht="15" customHeight="1">
      <c r="A57" s="127"/>
    </row>
  </sheetData>
  <sheetProtection/>
  <mergeCells count="61">
    <mergeCell ref="E41:F41"/>
    <mergeCell ref="A35:B35"/>
    <mergeCell ref="A17:B17"/>
    <mergeCell ref="E43:F43"/>
    <mergeCell ref="C42:D42"/>
    <mergeCell ref="C43:D43"/>
    <mergeCell ref="E44:F44"/>
    <mergeCell ref="A37:B37"/>
    <mergeCell ref="C40:D40"/>
    <mergeCell ref="A29:B29"/>
    <mergeCell ref="A31:B31"/>
    <mergeCell ref="A30:H30"/>
    <mergeCell ref="E40:F40"/>
    <mergeCell ref="A33:B33"/>
    <mergeCell ref="A34:B34"/>
    <mergeCell ref="A32:B32"/>
    <mergeCell ref="A11:B11"/>
    <mergeCell ref="A12:B12"/>
    <mergeCell ref="A27:B27"/>
    <mergeCell ref="A28:B28"/>
    <mergeCell ref="A13:B13"/>
    <mergeCell ref="A14:B14"/>
    <mergeCell ref="A15:B15"/>
    <mergeCell ref="A25:B25"/>
    <mergeCell ref="A26:B26"/>
    <mergeCell ref="A20:B20"/>
    <mergeCell ref="G6:G7"/>
    <mergeCell ref="H6:H7"/>
    <mergeCell ref="E45:F45"/>
    <mergeCell ref="A47:D47"/>
    <mergeCell ref="C44:D44"/>
    <mergeCell ref="C45:D45"/>
    <mergeCell ref="C46:D46"/>
    <mergeCell ref="E42:F42"/>
    <mergeCell ref="A9:B9"/>
    <mergeCell ref="A10:B10"/>
    <mergeCell ref="D5:D7"/>
    <mergeCell ref="A38:H38"/>
    <mergeCell ref="A24:B24"/>
    <mergeCell ref="A16:B16"/>
    <mergeCell ref="A18:B18"/>
    <mergeCell ref="A19:B19"/>
    <mergeCell ref="G5:H5"/>
    <mergeCell ref="C5:C7"/>
    <mergeCell ref="E5:F5"/>
    <mergeCell ref="F6:F7"/>
    <mergeCell ref="A5:B7"/>
    <mergeCell ref="A8:H8"/>
    <mergeCell ref="E6:E7"/>
    <mergeCell ref="C41:D41"/>
    <mergeCell ref="A21:B21"/>
    <mergeCell ref="A23:B23"/>
    <mergeCell ref="A22:H22"/>
    <mergeCell ref="C39:D39"/>
    <mergeCell ref="E39:F39"/>
    <mergeCell ref="A36:B36"/>
    <mergeCell ref="E46:F46"/>
    <mergeCell ref="A50:H50"/>
    <mergeCell ref="E47:H47"/>
    <mergeCell ref="A48:H48"/>
    <mergeCell ref="A49:H49"/>
  </mergeCells>
  <printOptions horizontalCentered="1" verticalCentered="1"/>
  <pageMargins left="0.2362204724409449" right="0.2362204724409449" top="0.31496062992125984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30"/>
  <sheetViews>
    <sheetView zoomScaleSheetLayoutView="100" workbookViewId="0" topLeftCell="A4">
      <selection activeCell="A26" sqref="A26:I26"/>
    </sheetView>
  </sheetViews>
  <sheetFormatPr defaultColWidth="9.140625" defaultRowHeight="15" customHeight="1"/>
  <cols>
    <col min="1" max="1" width="25.7109375" style="15" customWidth="1"/>
    <col min="2" max="2" width="11.421875" style="15" customWidth="1"/>
    <col min="3" max="3" width="11.421875" style="69" customWidth="1"/>
    <col min="4" max="4" width="10.7109375" style="15" customWidth="1"/>
    <col min="5" max="5" width="10.7109375" style="69" customWidth="1"/>
    <col min="6" max="7" width="12.140625" style="15" customWidth="1"/>
    <col min="8" max="9" width="12.140625" style="70" customWidth="1"/>
    <col min="10" max="16384" width="9.140625" style="15" customWidth="1"/>
  </cols>
  <sheetData>
    <row r="1" spans="1:9" ht="15" customHeight="1" thickTop="1">
      <c r="A1" s="12"/>
      <c r="B1" s="13"/>
      <c r="C1" s="13"/>
      <c r="D1" s="13"/>
      <c r="E1" s="13"/>
      <c r="F1" s="13"/>
      <c r="G1" s="13"/>
      <c r="H1" s="13"/>
      <c r="I1" s="14"/>
    </row>
    <row r="2" spans="1:9" ht="15" customHeight="1">
      <c r="A2" s="16"/>
      <c r="B2" s="22"/>
      <c r="C2" s="22"/>
      <c r="D2" s="30"/>
      <c r="E2" s="31"/>
      <c r="F2" s="31"/>
      <c r="G2" s="31"/>
      <c r="H2" s="31"/>
      <c r="I2" s="32"/>
    </row>
    <row r="3" spans="1:10" ht="15" customHeight="1">
      <c r="A3" s="17"/>
      <c r="B3" s="18"/>
      <c r="C3" s="18"/>
      <c r="D3" s="33"/>
      <c r="E3" s="34"/>
      <c r="F3" s="34"/>
      <c r="G3" s="34"/>
      <c r="H3" s="34"/>
      <c r="I3" s="19"/>
      <c r="J3" s="50"/>
    </row>
    <row r="4" spans="1:9" ht="15" customHeight="1" thickBot="1">
      <c r="A4" s="88"/>
      <c r="B4" s="89"/>
      <c r="C4" s="89"/>
      <c r="D4" s="90"/>
      <c r="E4" s="91"/>
      <c r="F4" s="91"/>
      <c r="G4" s="91"/>
      <c r="H4" s="91"/>
      <c r="I4" s="92"/>
    </row>
    <row r="5" spans="1:9" ht="15" customHeight="1" thickTop="1">
      <c r="A5" s="140" t="s">
        <v>22</v>
      </c>
      <c r="B5" s="159" t="s">
        <v>135</v>
      </c>
      <c r="C5" s="159" t="s">
        <v>169</v>
      </c>
      <c r="D5" s="159" t="s">
        <v>23</v>
      </c>
      <c r="E5" s="154" t="s">
        <v>170</v>
      </c>
      <c r="F5" s="250" t="s">
        <v>171</v>
      </c>
      <c r="G5" s="251"/>
      <c r="H5" s="178" t="s">
        <v>168</v>
      </c>
      <c r="I5" s="179"/>
    </row>
    <row r="6" spans="1:9" ht="15" customHeight="1">
      <c r="A6" s="157"/>
      <c r="B6" s="143"/>
      <c r="C6" s="143"/>
      <c r="D6" s="143"/>
      <c r="E6" s="155"/>
      <c r="F6" s="246" t="s">
        <v>38</v>
      </c>
      <c r="G6" s="248" t="s">
        <v>39</v>
      </c>
      <c r="H6" s="144" t="s">
        <v>1</v>
      </c>
      <c r="I6" s="141" t="s">
        <v>2</v>
      </c>
    </row>
    <row r="7" spans="1:9" ht="15" customHeight="1">
      <c r="A7" s="158"/>
      <c r="B7" s="160"/>
      <c r="C7" s="160"/>
      <c r="D7" s="160"/>
      <c r="E7" s="156"/>
      <c r="F7" s="247"/>
      <c r="G7" s="249"/>
      <c r="H7" s="145"/>
      <c r="I7" s="139"/>
    </row>
    <row r="8" spans="1:9" ht="15" customHeight="1">
      <c r="A8" s="180" t="s">
        <v>112</v>
      </c>
      <c r="B8" s="181"/>
      <c r="C8" s="181"/>
      <c r="D8" s="181"/>
      <c r="E8" s="181"/>
      <c r="F8" s="181"/>
      <c r="G8" s="181"/>
      <c r="H8" s="181"/>
      <c r="I8" s="182"/>
    </row>
    <row r="9" spans="1:9" ht="15" customHeight="1">
      <c r="A9" s="28" t="s">
        <v>113</v>
      </c>
      <c r="B9" s="37" t="s">
        <v>17</v>
      </c>
      <c r="C9" s="38">
        <v>8</v>
      </c>
      <c r="D9" s="37" t="s">
        <v>20</v>
      </c>
      <c r="E9" s="38" t="s">
        <v>132</v>
      </c>
      <c r="F9" s="38" t="s">
        <v>133</v>
      </c>
      <c r="G9" s="38" t="s">
        <v>134</v>
      </c>
      <c r="H9" s="5">
        <v>714</v>
      </c>
      <c r="I9" s="53">
        <f aca="true" t="shared" si="0" ref="I9:I14">H9/3.375</f>
        <v>211.55555555555554</v>
      </c>
    </row>
    <row r="10" spans="1:9" ht="15" customHeight="1">
      <c r="A10" s="29" t="s">
        <v>113</v>
      </c>
      <c r="B10" s="39" t="s">
        <v>17</v>
      </c>
      <c r="C10" s="40" t="s">
        <v>9</v>
      </c>
      <c r="D10" s="39" t="s">
        <v>20</v>
      </c>
      <c r="E10" s="40" t="s">
        <v>31</v>
      </c>
      <c r="F10" s="40" t="s">
        <v>136</v>
      </c>
      <c r="G10" s="40" t="s">
        <v>137</v>
      </c>
      <c r="H10" s="74">
        <v>846</v>
      </c>
      <c r="I10" s="55">
        <f t="shared" si="0"/>
        <v>250.66666666666666</v>
      </c>
    </row>
    <row r="11" spans="1:9" ht="15" customHeight="1">
      <c r="A11" s="29" t="s">
        <v>113</v>
      </c>
      <c r="B11" s="39" t="s">
        <v>17</v>
      </c>
      <c r="C11" s="40" t="s">
        <v>10</v>
      </c>
      <c r="D11" s="41" t="s">
        <v>20</v>
      </c>
      <c r="E11" s="40" t="s">
        <v>32</v>
      </c>
      <c r="F11" s="40" t="s">
        <v>123</v>
      </c>
      <c r="G11" s="40" t="s">
        <v>138</v>
      </c>
      <c r="H11" s="74">
        <v>949</v>
      </c>
      <c r="I11" s="55">
        <f t="shared" si="0"/>
        <v>281.18518518518516</v>
      </c>
    </row>
    <row r="12" spans="1:9" ht="15" customHeight="1">
      <c r="A12" s="29" t="s">
        <v>113</v>
      </c>
      <c r="B12" s="39" t="s">
        <v>17</v>
      </c>
      <c r="C12" s="40" t="s">
        <v>11</v>
      </c>
      <c r="D12" s="41" t="s">
        <v>20</v>
      </c>
      <c r="E12" s="40" t="s">
        <v>33</v>
      </c>
      <c r="F12" s="40" t="s">
        <v>139</v>
      </c>
      <c r="G12" s="40" t="s">
        <v>140</v>
      </c>
      <c r="H12" s="74">
        <v>1117</v>
      </c>
      <c r="I12" s="55">
        <f t="shared" si="0"/>
        <v>330.962962962963</v>
      </c>
    </row>
    <row r="13" spans="1:9" ht="15" customHeight="1">
      <c r="A13" s="29" t="s">
        <v>113</v>
      </c>
      <c r="B13" s="39" t="s">
        <v>17</v>
      </c>
      <c r="C13" s="40" t="s">
        <v>12</v>
      </c>
      <c r="D13" s="41" t="s">
        <v>20</v>
      </c>
      <c r="E13" s="40" t="s">
        <v>34</v>
      </c>
      <c r="F13" s="40" t="s">
        <v>130</v>
      </c>
      <c r="G13" s="40" t="s">
        <v>141</v>
      </c>
      <c r="H13" s="74">
        <v>1350</v>
      </c>
      <c r="I13" s="55">
        <f t="shared" si="0"/>
        <v>400</v>
      </c>
    </row>
    <row r="14" spans="1:9" ht="15" customHeight="1">
      <c r="A14" s="95" t="s">
        <v>113</v>
      </c>
      <c r="B14" s="42" t="s">
        <v>17</v>
      </c>
      <c r="C14" s="43" t="s">
        <v>3</v>
      </c>
      <c r="D14" s="36" t="s">
        <v>20</v>
      </c>
      <c r="E14" s="43" t="s">
        <v>35</v>
      </c>
      <c r="F14" s="43" t="s">
        <v>55</v>
      </c>
      <c r="G14" s="43" t="s">
        <v>142</v>
      </c>
      <c r="H14" s="75">
        <v>1559</v>
      </c>
      <c r="I14" s="54">
        <f t="shared" si="0"/>
        <v>461.9259259259259</v>
      </c>
    </row>
    <row r="15" spans="1:9" ht="15" customHeight="1">
      <c r="A15" s="96" t="s">
        <v>113</v>
      </c>
      <c r="B15" s="76" t="s">
        <v>14</v>
      </c>
      <c r="C15" s="77" t="s">
        <v>15</v>
      </c>
      <c r="D15" s="76" t="s">
        <v>20</v>
      </c>
      <c r="E15" s="77" t="s">
        <v>60</v>
      </c>
      <c r="F15" s="77" t="s">
        <v>133</v>
      </c>
      <c r="G15" s="77" t="s">
        <v>143</v>
      </c>
      <c r="H15" s="78">
        <v>743</v>
      </c>
      <c r="I15" s="79">
        <f aca="true" t="shared" si="1" ref="I15:I20">H15/4</f>
        <v>185.75</v>
      </c>
    </row>
    <row r="16" spans="1:9" ht="15" customHeight="1">
      <c r="A16" s="29" t="s">
        <v>113</v>
      </c>
      <c r="B16" s="39" t="s">
        <v>14</v>
      </c>
      <c r="C16" s="40" t="s">
        <v>9</v>
      </c>
      <c r="D16" s="39" t="s">
        <v>20</v>
      </c>
      <c r="E16" s="40" t="s">
        <v>144</v>
      </c>
      <c r="F16" s="40" t="s">
        <v>136</v>
      </c>
      <c r="G16" s="40" t="s">
        <v>145</v>
      </c>
      <c r="H16" s="41">
        <v>866</v>
      </c>
      <c r="I16" s="79">
        <f t="shared" si="1"/>
        <v>216.5</v>
      </c>
    </row>
    <row r="17" spans="1:9" ht="15" customHeight="1">
      <c r="A17" s="29" t="s">
        <v>113</v>
      </c>
      <c r="B17" s="39" t="s">
        <v>14</v>
      </c>
      <c r="C17" s="40" t="s">
        <v>10</v>
      </c>
      <c r="D17" s="41" t="s">
        <v>20</v>
      </c>
      <c r="E17" s="40" t="s">
        <v>146</v>
      </c>
      <c r="F17" s="40" t="s">
        <v>123</v>
      </c>
      <c r="G17" s="40" t="s">
        <v>131</v>
      </c>
      <c r="H17" s="41">
        <v>983</v>
      </c>
      <c r="I17" s="79">
        <f t="shared" si="1"/>
        <v>245.75</v>
      </c>
    </row>
    <row r="18" spans="1:9" ht="15" customHeight="1">
      <c r="A18" s="29" t="s">
        <v>113</v>
      </c>
      <c r="B18" s="39" t="s">
        <v>14</v>
      </c>
      <c r="C18" s="40" t="s">
        <v>11</v>
      </c>
      <c r="D18" s="41" t="s">
        <v>20</v>
      </c>
      <c r="E18" s="40" t="s">
        <v>147</v>
      </c>
      <c r="F18" s="40" t="s">
        <v>139</v>
      </c>
      <c r="G18" s="40" t="s">
        <v>148</v>
      </c>
      <c r="H18" s="41">
        <v>1226</v>
      </c>
      <c r="I18" s="79">
        <f t="shared" si="1"/>
        <v>306.5</v>
      </c>
    </row>
    <row r="19" spans="1:9" ht="15" customHeight="1">
      <c r="A19" s="29" t="s">
        <v>113</v>
      </c>
      <c r="B19" s="39" t="s">
        <v>14</v>
      </c>
      <c r="C19" s="40" t="s">
        <v>12</v>
      </c>
      <c r="D19" s="41" t="s">
        <v>20</v>
      </c>
      <c r="E19" s="40" t="s">
        <v>150</v>
      </c>
      <c r="F19" s="40" t="s">
        <v>130</v>
      </c>
      <c r="G19" s="40" t="s">
        <v>149</v>
      </c>
      <c r="H19" s="41">
        <v>1497</v>
      </c>
      <c r="I19" s="79">
        <f t="shared" si="1"/>
        <v>374.25</v>
      </c>
    </row>
    <row r="20" spans="1:9" ht="15" customHeight="1">
      <c r="A20" s="95" t="s">
        <v>113</v>
      </c>
      <c r="B20" s="42" t="s">
        <v>14</v>
      </c>
      <c r="C20" s="43" t="s">
        <v>3</v>
      </c>
      <c r="D20" s="36" t="s">
        <v>20</v>
      </c>
      <c r="E20" s="43" t="s">
        <v>151</v>
      </c>
      <c r="F20" s="43" t="s">
        <v>55</v>
      </c>
      <c r="G20" s="43" t="s">
        <v>152</v>
      </c>
      <c r="H20" s="36">
        <v>1749</v>
      </c>
      <c r="I20" s="79">
        <f t="shared" si="1"/>
        <v>437.25</v>
      </c>
    </row>
    <row r="21" spans="1:9" ht="15" customHeight="1">
      <c r="A21" s="151" t="s">
        <v>153</v>
      </c>
      <c r="B21" s="152"/>
      <c r="C21" s="152"/>
      <c r="D21" s="152"/>
      <c r="E21" s="152"/>
      <c r="F21" s="152"/>
      <c r="G21" s="152"/>
      <c r="H21" s="152"/>
      <c r="I21" s="153"/>
    </row>
    <row r="22" spans="1:9" ht="15" customHeight="1">
      <c r="A22" s="3" t="s">
        <v>154</v>
      </c>
      <c r="B22" s="4" t="s">
        <v>155</v>
      </c>
      <c r="C22" s="4">
        <v>9</v>
      </c>
      <c r="D22" s="4" t="s">
        <v>20</v>
      </c>
      <c r="E22" s="5">
        <v>17.2</v>
      </c>
      <c r="F22" s="4">
        <v>75</v>
      </c>
      <c r="G22" s="4">
        <v>1125</v>
      </c>
      <c r="H22" s="5">
        <v>576</v>
      </c>
      <c r="I22" s="23">
        <f>H22/3.125</f>
        <v>184.32</v>
      </c>
    </row>
    <row r="23" spans="1:9" ht="15" customHeight="1">
      <c r="A23" s="97" t="s">
        <v>154</v>
      </c>
      <c r="B23" s="81" t="s">
        <v>155</v>
      </c>
      <c r="C23" s="81">
        <v>12</v>
      </c>
      <c r="D23" s="81" t="s">
        <v>20</v>
      </c>
      <c r="E23" s="82">
        <v>22.5</v>
      </c>
      <c r="F23" s="81">
        <v>59</v>
      </c>
      <c r="G23" s="81">
        <v>885</v>
      </c>
      <c r="H23" s="82">
        <v>746</v>
      </c>
      <c r="I23" s="83">
        <f>H23/3.125</f>
        <v>238.72</v>
      </c>
    </row>
    <row r="24" spans="1:9" ht="15" customHeight="1">
      <c r="A24" s="97" t="s">
        <v>154</v>
      </c>
      <c r="B24" s="81" t="s">
        <v>155</v>
      </c>
      <c r="C24" s="81">
        <v>15</v>
      </c>
      <c r="D24" s="81" t="s">
        <v>20</v>
      </c>
      <c r="E24" s="82">
        <v>27.4</v>
      </c>
      <c r="F24" s="81">
        <v>47</v>
      </c>
      <c r="G24" s="81">
        <v>705</v>
      </c>
      <c r="H24" s="82" t="s">
        <v>21</v>
      </c>
      <c r="I24" s="83" t="s">
        <v>21</v>
      </c>
    </row>
    <row r="25" spans="1:9" ht="15" customHeight="1" thickBot="1">
      <c r="A25" s="98" t="s">
        <v>154</v>
      </c>
      <c r="B25" s="21" t="s">
        <v>155</v>
      </c>
      <c r="C25" s="84" t="s">
        <v>156</v>
      </c>
      <c r="D25" s="85" t="s">
        <v>20</v>
      </c>
      <c r="E25" s="86">
        <v>32.6</v>
      </c>
      <c r="F25" s="84" t="s">
        <v>157</v>
      </c>
      <c r="G25" s="84" t="s">
        <v>158</v>
      </c>
      <c r="H25" s="85">
        <v>1110</v>
      </c>
      <c r="I25" s="87">
        <f>H25/2.5/1.25</f>
        <v>355.2</v>
      </c>
    </row>
    <row r="26" spans="1:9" ht="15" customHeight="1" thickTop="1">
      <c r="A26" s="240" t="s">
        <v>159</v>
      </c>
      <c r="B26" s="241"/>
      <c r="C26" s="241"/>
      <c r="D26" s="241"/>
      <c r="E26" s="241"/>
      <c r="F26" s="241"/>
      <c r="G26" s="241"/>
      <c r="H26" s="241"/>
      <c r="I26" s="242"/>
    </row>
    <row r="27" spans="1:9" ht="15" customHeight="1" thickBot="1">
      <c r="A27" s="243" t="s">
        <v>63</v>
      </c>
      <c r="B27" s="244"/>
      <c r="C27" s="244"/>
      <c r="D27" s="244"/>
      <c r="E27" s="244"/>
      <c r="F27" s="244"/>
      <c r="G27" s="244"/>
      <c r="H27" s="244"/>
      <c r="I27" s="245"/>
    </row>
    <row r="28" spans="1:9" ht="15" customHeight="1" thickTop="1">
      <c r="A28" s="129"/>
      <c r="B28" s="128"/>
      <c r="C28" s="128"/>
      <c r="D28" s="128"/>
      <c r="E28" s="128"/>
      <c r="F28" s="128"/>
      <c r="G28" s="128"/>
      <c r="H28" s="128"/>
      <c r="I28" s="130"/>
    </row>
    <row r="29" spans="1:9" ht="15" customHeight="1">
      <c r="A29" s="134"/>
      <c r="B29" s="34"/>
      <c r="C29" s="34"/>
      <c r="D29" s="34"/>
      <c r="E29" s="34"/>
      <c r="F29" s="34"/>
      <c r="G29" s="34"/>
      <c r="H29" s="34"/>
      <c r="I29" s="19"/>
    </row>
    <row r="30" spans="1:9" ht="15" customHeight="1" thickBot="1">
      <c r="A30" s="131"/>
      <c r="B30" s="132"/>
      <c r="C30" s="132"/>
      <c r="D30" s="132"/>
      <c r="E30" s="132"/>
      <c r="F30" s="132"/>
      <c r="G30" s="132"/>
      <c r="H30" s="132"/>
      <c r="I30" s="133"/>
    </row>
    <row r="31" ht="15" customHeight="1" thickTop="1"/>
  </sheetData>
  <sheetProtection/>
  <mergeCells count="15">
    <mergeCell ref="F5:G5"/>
    <mergeCell ref="C5:C7"/>
    <mergeCell ref="D5:D7"/>
    <mergeCell ref="E5:E7"/>
    <mergeCell ref="A5:A7"/>
    <mergeCell ref="A26:I26"/>
    <mergeCell ref="A27:I27"/>
    <mergeCell ref="H5:I5"/>
    <mergeCell ref="A8:I8"/>
    <mergeCell ref="F6:F7"/>
    <mergeCell ref="G6:G7"/>
    <mergeCell ref="H6:H7"/>
    <mergeCell ref="I6:I7"/>
    <mergeCell ref="A21:I21"/>
    <mergeCell ref="B5:B7"/>
  </mergeCells>
  <printOptions/>
  <pageMargins left="0.47" right="0.17" top="0.5" bottom="0.1968503937007874" header="0" footer="0"/>
  <pageSetup horizontalDpi="600" verticalDpi="600" orientation="portrait" paperSize="9" scale="80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31"/>
  <sheetViews>
    <sheetView zoomScaleSheetLayoutView="100" zoomScalePageLayoutView="0" workbookViewId="0" topLeftCell="A1">
      <selection activeCell="D16" sqref="D16:E16"/>
    </sheetView>
  </sheetViews>
  <sheetFormatPr defaultColWidth="9.140625" defaultRowHeight="15" customHeight="1"/>
  <cols>
    <col min="1" max="1" width="32.8515625" style="15" customWidth="1"/>
    <col min="2" max="5" width="21.421875" style="15" customWidth="1"/>
    <col min="6" max="6" width="11.57421875" style="15" bestFit="1" customWidth="1"/>
    <col min="7" max="16384" width="9.140625" style="15" customWidth="1"/>
  </cols>
  <sheetData>
    <row r="1" spans="1:5" ht="15" customHeight="1" thickTop="1">
      <c r="A1" s="12"/>
      <c r="B1" s="13"/>
      <c r="C1" s="13"/>
      <c r="D1" s="13"/>
      <c r="E1" s="14"/>
    </row>
    <row r="2" spans="1:5" ht="15" customHeight="1">
      <c r="A2" s="107"/>
      <c r="B2" s="125"/>
      <c r="C2" s="108"/>
      <c r="D2" s="108"/>
      <c r="E2" s="109"/>
    </row>
    <row r="3" spans="1:5" ht="15" customHeight="1">
      <c r="A3" s="17"/>
      <c r="B3" s="18"/>
      <c r="C3" s="18"/>
      <c r="D3" s="18"/>
      <c r="E3" s="109"/>
    </row>
    <row r="4" spans="1:5" ht="15" customHeight="1" thickBot="1">
      <c r="A4" s="88"/>
      <c r="B4" s="89"/>
      <c r="C4" s="121"/>
      <c r="D4" s="121"/>
      <c r="E4" s="123"/>
    </row>
    <row r="5" spans="1:5" ht="15" customHeight="1" thickTop="1">
      <c r="A5" s="112" t="s">
        <v>22</v>
      </c>
      <c r="B5" s="250" t="s">
        <v>160</v>
      </c>
      <c r="C5" s="252"/>
      <c r="D5" s="253" t="s">
        <v>114</v>
      </c>
      <c r="E5" s="254"/>
    </row>
    <row r="6" spans="1:5" ht="15" customHeight="1">
      <c r="A6" s="180" t="s">
        <v>167</v>
      </c>
      <c r="B6" s="255"/>
      <c r="C6" s="181"/>
      <c r="D6" s="256"/>
      <c r="E6" s="182"/>
    </row>
    <row r="7" spans="1:5" ht="15" customHeight="1">
      <c r="A7" s="6" t="s">
        <v>183</v>
      </c>
      <c r="B7" s="258" t="s">
        <v>161</v>
      </c>
      <c r="C7" s="259"/>
      <c r="D7" s="198">
        <v>200</v>
      </c>
      <c r="E7" s="257"/>
    </row>
    <row r="8" spans="1:5" ht="15" customHeight="1">
      <c r="A8" s="117" t="s">
        <v>182</v>
      </c>
      <c r="B8" s="258" t="s">
        <v>161</v>
      </c>
      <c r="C8" s="259"/>
      <c r="D8" s="198">
        <v>195</v>
      </c>
      <c r="E8" s="257"/>
    </row>
    <row r="9" spans="1:5" ht="15" customHeight="1">
      <c r="A9" s="117" t="s">
        <v>199</v>
      </c>
      <c r="B9" s="258" t="s">
        <v>198</v>
      </c>
      <c r="C9" s="259"/>
      <c r="D9" s="198" t="s">
        <v>201</v>
      </c>
      <c r="E9" s="257"/>
    </row>
    <row r="10" spans="1:5" ht="15" customHeight="1">
      <c r="A10" s="117" t="s">
        <v>200</v>
      </c>
      <c r="B10" s="258" t="s">
        <v>161</v>
      </c>
      <c r="C10" s="259"/>
      <c r="D10" s="198" t="s">
        <v>202</v>
      </c>
      <c r="E10" s="257"/>
    </row>
    <row r="11" spans="1:5" ht="15" customHeight="1">
      <c r="A11" s="9" t="s">
        <v>165</v>
      </c>
      <c r="B11" s="260" t="s">
        <v>161</v>
      </c>
      <c r="C11" s="261"/>
      <c r="D11" s="226">
        <v>375</v>
      </c>
      <c r="E11" s="262"/>
    </row>
    <row r="12" spans="1:5" ht="15" customHeight="1">
      <c r="A12" s="180" t="s">
        <v>172</v>
      </c>
      <c r="B12" s="255"/>
      <c r="C12" s="181"/>
      <c r="D12" s="256"/>
      <c r="E12" s="182"/>
    </row>
    <row r="13" spans="1:5" ht="15" customHeight="1">
      <c r="A13" s="3" t="s">
        <v>196</v>
      </c>
      <c r="B13" s="265" t="s">
        <v>166</v>
      </c>
      <c r="C13" s="266"/>
      <c r="D13" s="263">
        <v>3800</v>
      </c>
      <c r="E13" s="264"/>
    </row>
    <row r="14" spans="1:5" ht="15" customHeight="1">
      <c r="A14" s="6" t="s">
        <v>197</v>
      </c>
      <c r="B14" s="260" t="s">
        <v>166</v>
      </c>
      <c r="C14" s="261"/>
      <c r="D14" s="271">
        <v>3600</v>
      </c>
      <c r="E14" s="272"/>
    </row>
    <row r="15" spans="1:5" ht="15" customHeight="1">
      <c r="A15" s="180" t="s">
        <v>173</v>
      </c>
      <c r="B15" s="255"/>
      <c r="C15" s="181"/>
      <c r="D15" s="256"/>
      <c r="E15" s="182"/>
    </row>
    <row r="16" spans="1:5" ht="15" customHeight="1">
      <c r="A16" s="6" t="s">
        <v>162</v>
      </c>
      <c r="B16" s="265" t="s">
        <v>161</v>
      </c>
      <c r="C16" s="266"/>
      <c r="D16" s="234">
        <v>90</v>
      </c>
      <c r="E16" s="273"/>
    </row>
    <row r="17" spans="1:5" ht="15" customHeight="1">
      <c r="A17" s="6" t="s">
        <v>163</v>
      </c>
      <c r="B17" s="258" t="s">
        <v>161</v>
      </c>
      <c r="C17" s="259"/>
      <c r="D17" s="198">
        <v>95</v>
      </c>
      <c r="E17" s="257"/>
    </row>
    <row r="18" spans="1:5" ht="15" customHeight="1">
      <c r="A18" s="117" t="s">
        <v>164</v>
      </c>
      <c r="B18" s="267" t="s">
        <v>161</v>
      </c>
      <c r="C18" s="268"/>
      <c r="D18" s="285">
        <v>100</v>
      </c>
      <c r="E18" s="286"/>
    </row>
    <row r="19" spans="1:5" ht="21">
      <c r="A19" s="1" t="s">
        <v>22</v>
      </c>
      <c r="B19" s="2" t="s">
        <v>184</v>
      </c>
      <c r="C19" s="2" t="s">
        <v>185</v>
      </c>
      <c r="D19" s="2" t="s">
        <v>186</v>
      </c>
      <c r="E19" s="135" t="s">
        <v>213</v>
      </c>
    </row>
    <row r="20" spans="1:6" ht="15" customHeight="1">
      <c r="A20" s="180" t="s">
        <v>194</v>
      </c>
      <c r="B20" s="181"/>
      <c r="C20" s="181"/>
      <c r="D20" s="181"/>
      <c r="E20" s="182"/>
      <c r="F20" s="50"/>
    </row>
    <row r="21" spans="1:5" ht="15" customHeight="1">
      <c r="A21" s="274" t="s">
        <v>187</v>
      </c>
      <c r="B21" s="113" t="s">
        <v>188</v>
      </c>
      <c r="C21" s="277" t="s">
        <v>191</v>
      </c>
      <c r="D21" s="282" t="s">
        <v>193</v>
      </c>
      <c r="E21" s="114">
        <v>11.4</v>
      </c>
    </row>
    <row r="22" spans="1:5" ht="15" customHeight="1">
      <c r="A22" s="275"/>
      <c r="B22" s="115" t="s">
        <v>189</v>
      </c>
      <c r="C22" s="278"/>
      <c r="D22" s="283"/>
      <c r="E22" s="116">
        <v>12.3</v>
      </c>
    </row>
    <row r="23" spans="1:5" ht="15" customHeight="1">
      <c r="A23" s="275"/>
      <c r="B23" s="115" t="s">
        <v>190</v>
      </c>
      <c r="C23" s="279"/>
      <c r="D23" s="283"/>
      <c r="E23" s="116">
        <v>12.5</v>
      </c>
    </row>
    <row r="24" spans="1:5" ht="15" customHeight="1">
      <c r="A24" s="275"/>
      <c r="B24" s="115" t="s">
        <v>188</v>
      </c>
      <c r="C24" s="280" t="s">
        <v>192</v>
      </c>
      <c r="D24" s="283"/>
      <c r="E24" s="116">
        <v>11.6</v>
      </c>
    </row>
    <row r="25" spans="1:5" ht="15" customHeight="1">
      <c r="A25" s="275"/>
      <c r="B25" s="115" t="s">
        <v>189</v>
      </c>
      <c r="C25" s="278"/>
      <c r="D25" s="283"/>
      <c r="E25" s="24">
        <v>12.5</v>
      </c>
    </row>
    <row r="26" spans="1:5" ht="15" customHeight="1" thickBot="1">
      <c r="A26" s="276"/>
      <c r="B26" s="118" t="s">
        <v>190</v>
      </c>
      <c r="C26" s="281"/>
      <c r="D26" s="284"/>
      <c r="E26" s="119">
        <v>12.8</v>
      </c>
    </row>
    <row r="27" spans="1:5" ht="15" customHeight="1" thickTop="1">
      <c r="A27" s="168" t="s">
        <v>159</v>
      </c>
      <c r="B27" s="169"/>
      <c r="C27" s="269"/>
      <c r="D27" s="269"/>
      <c r="E27" s="270"/>
    </row>
    <row r="28" spans="1:5" ht="15" customHeight="1" thickBot="1">
      <c r="A28" s="161" t="s">
        <v>195</v>
      </c>
      <c r="B28" s="187"/>
      <c r="C28" s="162"/>
      <c r="D28" s="162"/>
      <c r="E28" s="163"/>
    </row>
    <row r="29" spans="1:5" ht="15" customHeight="1" thickTop="1">
      <c r="A29" s="50"/>
      <c r="B29" s="51"/>
      <c r="C29" s="51"/>
      <c r="D29" s="51"/>
      <c r="E29" s="109"/>
    </row>
    <row r="30" spans="1:5" ht="15" customHeight="1">
      <c r="A30" s="50"/>
      <c r="B30" s="51"/>
      <c r="C30" s="51"/>
      <c r="D30" s="51"/>
      <c r="E30" s="109"/>
    </row>
    <row r="31" spans="1:5" ht="15" customHeight="1" thickBot="1">
      <c r="A31" s="64"/>
      <c r="B31" s="65"/>
      <c r="C31" s="65"/>
      <c r="D31" s="65"/>
      <c r="E31" s="126"/>
    </row>
    <row r="32" ht="15" customHeight="1" thickTop="1"/>
  </sheetData>
  <sheetProtection/>
  <mergeCells count="32">
    <mergeCell ref="A28:E28"/>
    <mergeCell ref="A27:E27"/>
    <mergeCell ref="A15:E15"/>
    <mergeCell ref="D14:E14"/>
    <mergeCell ref="D16:E16"/>
    <mergeCell ref="A21:A26"/>
    <mergeCell ref="C21:C23"/>
    <mergeCell ref="C24:C26"/>
    <mergeCell ref="D21:D26"/>
    <mergeCell ref="D18:E18"/>
    <mergeCell ref="B16:C16"/>
    <mergeCell ref="A20:E20"/>
    <mergeCell ref="D8:E8"/>
    <mergeCell ref="D10:E10"/>
    <mergeCell ref="B18:C18"/>
    <mergeCell ref="B14:C14"/>
    <mergeCell ref="D7:E7"/>
    <mergeCell ref="B13:C13"/>
    <mergeCell ref="B8:C8"/>
    <mergeCell ref="B10:C10"/>
    <mergeCell ref="D9:E9"/>
    <mergeCell ref="A12:E12"/>
    <mergeCell ref="B5:C5"/>
    <mergeCell ref="D5:E5"/>
    <mergeCell ref="A6:E6"/>
    <mergeCell ref="D17:E17"/>
    <mergeCell ref="B17:C17"/>
    <mergeCell ref="B9:C9"/>
    <mergeCell ref="B7:C7"/>
    <mergeCell ref="B11:C11"/>
    <mergeCell ref="D11:E11"/>
    <mergeCell ref="D13:E13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2013-07-09T10:12:39Z</cp:lastPrinted>
  <dcterms:created xsi:type="dcterms:W3CDTF">1996-10-08T23:32:33Z</dcterms:created>
  <dcterms:modified xsi:type="dcterms:W3CDTF">2014-02-03T08:20:03Z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