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" i="2"/>
  <c r="J7"/>
  <c r="J8"/>
  <c r="J9"/>
  <c r="J10"/>
  <c r="J11"/>
  <c r="J12"/>
  <c r="J14"/>
  <c r="J15"/>
  <c r="J16"/>
  <c r="J17"/>
  <c r="J18"/>
  <c r="J19"/>
  <c r="J20"/>
  <c r="J21"/>
  <c r="J22"/>
  <c r="J23"/>
  <c r="J24"/>
  <c r="J25"/>
  <c r="J26"/>
  <c r="J27"/>
  <c r="J28"/>
  <c r="J29"/>
  <c r="J30"/>
  <c r="J5"/>
  <c r="J33" l="1"/>
  <c r="L34" s="1"/>
  <c r="O34" s="1"/>
  <c r="P34" l="1"/>
  <c r="Q34" s="1"/>
  <c r="N34"/>
</calcChain>
</file>

<file path=xl/sharedStrings.xml><?xml version="1.0" encoding="utf-8"?>
<sst xmlns="http://schemas.openxmlformats.org/spreadsheetml/2006/main" count="151" uniqueCount="73">
  <si>
    <t>арт</t>
  </si>
  <si>
    <t>наименование</t>
  </si>
  <si>
    <t>комплектация</t>
  </si>
  <si>
    <t>ТН11</t>
  </si>
  <si>
    <t>Комплект Аквасторож "Премиум 2*15"</t>
  </si>
  <si>
    <t>Безпроводные</t>
  </si>
  <si>
    <t>Готовые наборы</t>
  </si>
  <si>
    <t>ТН12</t>
  </si>
  <si>
    <t>ТН13</t>
  </si>
  <si>
    <t>ТН14</t>
  </si>
  <si>
    <t>ТН15</t>
  </si>
  <si>
    <t>ТН16</t>
  </si>
  <si>
    <t>Проводные</t>
  </si>
  <si>
    <t>Комплект Аквасторож "Премиум 2*20"</t>
  </si>
  <si>
    <t>Комплект Аквасторож "Премиум радио2*15"</t>
  </si>
  <si>
    <t>Комплект Аквасторож "Премиум радио 2*20"</t>
  </si>
  <si>
    <t>Комплект Аквасторож "Премиум 1*25 PRO "</t>
  </si>
  <si>
    <t>Комплект Аквасторож "Премиум радио 1*25 PRO"</t>
  </si>
  <si>
    <t>C1</t>
  </si>
  <si>
    <t>Стенд рекламный</t>
  </si>
  <si>
    <t>2 крана 1/2" (15мм), контроллер Премиум, 4 проводных датчика Премиум (провода 2м, 4м, 6м, 10м), блок питания 5,5В, батареи R14 (тип С) 3 шт, крепеж.</t>
  </si>
  <si>
    <t>2 крана 3/4" (20мм), контроллер Премиум, 5 проводных датчика Премиум (провода 2м, 4м, 6м, 10м, 10м), блок питания 5,5В, батареи R14 (тип С) 3 шт, крепеж.</t>
  </si>
  <si>
    <t>1 кран 1" (25мм), контроллер Премиум PRO (с силовым реле 220В), 5 проводных датчика Премиум (провода 2м, 4м, 6м, 10м, 15м), блок питания 5,5В, батареи R14 (тип С) 3 шт, крепеж.</t>
  </si>
  <si>
    <t>2 крана 1/2" (15мм), контроллер Премиум + радиобаза, 2 проводных датчика Премиум (провода 4м),  2 беспроводных датчика, блок питания 5,5В, батареи R14 (тип С) 3 шт, крепеж.</t>
  </si>
  <si>
    <t>2 крана 3/4" (20мм), контроллер Премиум + радиобаза, 2 проводных датчика Премиум (провода 4м),  2 беспроводных датчика, блок питания 5,5В, батареи R14 (тип С) 3 шт, крепеж.</t>
  </si>
  <si>
    <t>1 кран 1" (25мм), контроллер Премиум PRO (с силовым реле 220В), радиобаза, 2 проводных датчика Премиум (провода 2м, 6м), 2 беспроводных датчика, блок питания 5,5В, батареи R14 (тип С) 3 шт, крепеж.</t>
  </si>
  <si>
    <t>Стенд из оргстекла с действующей системой (1 кран 3/4" + контроллер + датчик) размеры 40*30*45</t>
  </si>
  <si>
    <t>рек цены с НДС рубл</t>
  </si>
  <si>
    <t>отпуск цены без ндс рубл</t>
  </si>
  <si>
    <t>Краны</t>
  </si>
  <si>
    <t>Управление и датчики</t>
  </si>
  <si>
    <t>Беспроводные</t>
  </si>
  <si>
    <t>ТК32</t>
  </si>
  <si>
    <t>ТК33</t>
  </si>
  <si>
    <t>ТК34</t>
  </si>
  <si>
    <t>ТК01</t>
  </si>
  <si>
    <t>ТК02</t>
  </si>
  <si>
    <t>ТК03</t>
  </si>
  <si>
    <t>ТК04</t>
  </si>
  <si>
    <t>ТК15*</t>
  </si>
  <si>
    <t>ТК24*</t>
  </si>
  <si>
    <t>ТК20</t>
  </si>
  <si>
    <t>ТК21</t>
  </si>
  <si>
    <t>ТК22</t>
  </si>
  <si>
    <t>ТК23</t>
  </si>
  <si>
    <t>ТК25</t>
  </si>
  <si>
    <t>ТК17</t>
  </si>
  <si>
    <t>ТК16</t>
  </si>
  <si>
    <t>ТК18</t>
  </si>
  <si>
    <t>Кнопка беспроводная</t>
  </si>
  <si>
    <t>Датчик беспроводной</t>
  </si>
  <si>
    <t>Радиобаза +2 б/п датчика</t>
  </si>
  <si>
    <t>Панель "Силовой расширитель"</t>
  </si>
  <si>
    <t>Кнопка проводная</t>
  </si>
  <si>
    <t>Панель "Звезда"</t>
  </si>
  <si>
    <t>Дополнительный батарейный блок</t>
  </si>
  <si>
    <t>Блок питания 5,5В 1А</t>
  </si>
  <si>
    <t>Датчик проводной Премиум</t>
  </si>
  <si>
    <t>Контроллер Премиум PRO</t>
  </si>
  <si>
    <t>Контроллер Премиум</t>
  </si>
  <si>
    <t>Контроллер Классика PRO</t>
  </si>
  <si>
    <t>Датчик проводной Классика</t>
  </si>
  <si>
    <t>Кран АКВАСТОРОЖ-15</t>
  </si>
  <si>
    <t>Кран АКВАСТОРОЖ-20</t>
  </si>
  <si>
    <t>Кран АКВАСТОРОЖ-25</t>
  </si>
  <si>
    <t>Контроллер Классика</t>
  </si>
  <si>
    <t>курс рубл</t>
  </si>
  <si>
    <t>стоим кзт</t>
  </si>
  <si>
    <t>ндс</t>
  </si>
  <si>
    <t>сумма ндс</t>
  </si>
  <si>
    <t>сумма с ндс</t>
  </si>
  <si>
    <t>транспорт</t>
  </si>
  <si>
    <t>сумма с трансп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</si>
</sst>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0"/>
  <sheetViews>
    <sheetView zoomScale="65" zoomScaleNormal="65" workbookViewId="0">
      <selection sqref="A1:XFD1048576"/>
    </sheetView>
  </sheetViews>
  <sheetFormatPr defaultRowHeight="15"/>
  <cols>
    <col min="1" max="1" width="4.5703125" style="3" customWidth="1"/>
    <col min="2" max="2" width="4.140625" style="3" customWidth="1"/>
    <col min="3" max="3" width="9.5703125" style="3" customWidth="1"/>
    <col min="4" max="4" width="27.140625" style="2" customWidth="1"/>
    <col min="5" max="5" width="79.42578125" style="4" customWidth="1"/>
    <col min="6" max="6" width="14.28515625" style="1" customWidth="1"/>
    <col min="7" max="7" width="13.42578125" style="1" customWidth="1"/>
  </cols>
  <sheetData>
    <row r="4" spans="1:7" s="3" customFormat="1" ht="40.5" customHeight="1">
      <c r="A4" s="5"/>
      <c r="B4" s="5"/>
      <c r="C4" s="5" t="s">
        <v>0</v>
      </c>
      <c r="D4" s="7" t="s">
        <v>1</v>
      </c>
      <c r="E4" s="7" t="s">
        <v>2</v>
      </c>
      <c r="F4" s="7" t="s">
        <v>27</v>
      </c>
      <c r="G4" s="7" t="s">
        <v>28</v>
      </c>
    </row>
    <row r="5" spans="1:7" ht="30">
      <c r="A5" s="10" t="s">
        <v>6</v>
      </c>
      <c r="B5" s="10" t="s">
        <v>12</v>
      </c>
      <c r="C5" s="5" t="s">
        <v>3</v>
      </c>
      <c r="D5" s="6" t="s">
        <v>4</v>
      </c>
      <c r="E5" s="8" t="s">
        <v>20</v>
      </c>
      <c r="F5" s="9">
        <v>12329</v>
      </c>
      <c r="G5" s="9">
        <v>6385</v>
      </c>
    </row>
    <row r="6" spans="1:7" ht="32.25" customHeight="1">
      <c r="A6" s="10"/>
      <c r="B6" s="10"/>
      <c r="C6" s="5" t="s">
        <v>7</v>
      </c>
      <c r="D6" s="6" t="s">
        <v>13</v>
      </c>
      <c r="E6" s="8" t="s">
        <v>21</v>
      </c>
      <c r="F6" s="9">
        <v>13279</v>
      </c>
      <c r="G6" s="9">
        <v>6876</v>
      </c>
    </row>
    <row r="7" spans="1:7" ht="50.25" customHeight="1">
      <c r="A7" s="10"/>
      <c r="B7" s="10"/>
      <c r="C7" s="5" t="s">
        <v>8</v>
      </c>
      <c r="D7" s="6" t="s">
        <v>16</v>
      </c>
      <c r="E7" s="8" t="s">
        <v>22</v>
      </c>
      <c r="F7" s="9">
        <v>11855</v>
      </c>
      <c r="G7" s="9">
        <v>6139</v>
      </c>
    </row>
    <row r="8" spans="1:7" ht="45.75" customHeight="1">
      <c r="A8" s="10"/>
      <c r="B8" s="10" t="s">
        <v>5</v>
      </c>
      <c r="C8" s="5" t="s">
        <v>9</v>
      </c>
      <c r="D8" s="6" t="s">
        <v>14</v>
      </c>
      <c r="E8" s="8" t="s">
        <v>23</v>
      </c>
      <c r="F8" s="9">
        <v>15177</v>
      </c>
      <c r="G8" s="9">
        <v>7859</v>
      </c>
    </row>
    <row r="9" spans="1:7" ht="49.5" customHeight="1">
      <c r="A9" s="10"/>
      <c r="B9" s="10"/>
      <c r="C9" s="5" t="s">
        <v>10</v>
      </c>
      <c r="D9" s="6" t="s">
        <v>15</v>
      </c>
      <c r="E9" s="8" t="s">
        <v>24</v>
      </c>
      <c r="F9" s="9">
        <v>15652</v>
      </c>
      <c r="G9" s="9">
        <v>8105</v>
      </c>
    </row>
    <row r="10" spans="1:7" ht="47.25" customHeight="1">
      <c r="A10" s="10"/>
      <c r="B10" s="10"/>
      <c r="C10" s="5" t="s">
        <v>11</v>
      </c>
      <c r="D10" s="6" t="s">
        <v>17</v>
      </c>
      <c r="E10" s="8" t="s">
        <v>25</v>
      </c>
      <c r="F10" s="9">
        <v>15177</v>
      </c>
      <c r="G10" s="9">
        <v>7859</v>
      </c>
    </row>
    <row r="11" spans="1:7" ht="33.75" customHeight="1">
      <c r="A11" s="5"/>
      <c r="B11" s="5"/>
      <c r="C11" s="5" t="s">
        <v>18</v>
      </c>
      <c r="D11" s="6" t="s">
        <v>19</v>
      </c>
      <c r="E11" s="8" t="s">
        <v>26</v>
      </c>
      <c r="F11" s="9">
        <v>8533</v>
      </c>
      <c r="G11" s="9">
        <v>4419</v>
      </c>
    </row>
    <row r="13" spans="1:7" s="3" customFormat="1" ht="40.5" customHeight="1">
      <c r="A13" s="5"/>
      <c r="B13" s="5"/>
      <c r="C13" s="5" t="s">
        <v>0</v>
      </c>
      <c r="D13" s="7" t="s">
        <v>1</v>
      </c>
      <c r="E13" s="7" t="s">
        <v>2</v>
      </c>
      <c r="F13" s="7" t="s">
        <v>27</v>
      </c>
      <c r="G13" s="7" t="s">
        <v>28</v>
      </c>
    </row>
    <row r="14" spans="1:7" ht="30" customHeight="1">
      <c r="A14" s="10" t="s">
        <v>29</v>
      </c>
      <c r="B14" s="10"/>
      <c r="C14" s="5" t="s">
        <v>32</v>
      </c>
      <c r="D14" s="6" t="s">
        <v>62</v>
      </c>
      <c r="E14" s="8"/>
      <c r="F14" s="9">
        <v>2648</v>
      </c>
      <c r="G14" s="9">
        <v>1655</v>
      </c>
    </row>
    <row r="15" spans="1:7" ht="30" customHeight="1">
      <c r="A15" s="10"/>
      <c r="B15" s="10"/>
      <c r="C15" s="5" t="s">
        <v>33</v>
      </c>
      <c r="D15" s="6" t="s">
        <v>63</v>
      </c>
      <c r="E15" s="8"/>
      <c r="F15" s="9">
        <v>2838</v>
      </c>
      <c r="G15" s="9">
        <v>1774</v>
      </c>
    </row>
    <row r="16" spans="1:7" ht="30" customHeight="1">
      <c r="A16" s="10"/>
      <c r="B16" s="10"/>
      <c r="C16" s="5" t="s">
        <v>34</v>
      </c>
      <c r="D16" s="6" t="s">
        <v>64</v>
      </c>
      <c r="E16" s="8"/>
      <c r="F16" s="9">
        <v>3408</v>
      </c>
      <c r="G16" s="9">
        <v>2130</v>
      </c>
    </row>
    <row r="17" spans="1:7">
      <c r="A17" s="10" t="s">
        <v>30</v>
      </c>
      <c r="B17" s="10" t="s">
        <v>12</v>
      </c>
      <c r="C17" s="5" t="s">
        <v>35</v>
      </c>
      <c r="D17" s="6" t="s">
        <v>65</v>
      </c>
      <c r="E17" s="8"/>
      <c r="F17" s="9">
        <v>2838</v>
      </c>
      <c r="G17" s="9">
        <v>1774</v>
      </c>
    </row>
    <row r="18" spans="1:7">
      <c r="A18" s="10"/>
      <c r="B18" s="10"/>
      <c r="C18" s="5" t="s">
        <v>36</v>
      </c>
      <c r="D18" s="6" t="s">
        <v>60</v>
      </c>
      <c r="E18" s="8"/>
      <c r="F18" s="9">
        <v>3313</v>
      </c>
      <c r="G18" s="9">
        <v>2070</v>
      </c>
    </row>
    <row r="19" spans="1:7">
      <c r="A19" s="10"/>
      <c r="B19" s="10"/>
      <c r="C19" s="5" t="s">
        <v>37</v>
      </c>
      <c r="D19" s="6" t="s">
        <v>59</v>
      </c>
      <c r="E19" s="8"/>
      <c r="F19" s="9">
        <v>4262</v>
      </c>
      <c r="G19" s="9">
        <v>2664</v>
      </c>
    </row>
    <row r="20" spans="1:7">
      <c r="A20" s="10"/>
      <c r="B20" s="10"/>
      <c r="C20" s="5" t="s">
        <v>38</v>
      </c>
      <c r="D20" s="6" t="s">
        <v>58</v>
      </c>
      <c r="E20" s="8"/>
      <c r="F20" s="9">
        <v>4736</v>
      </c>
      <c r="G20" s="9">
        <v>2960</v>
      </c>
    </row>
    <row r="21" spans="1:7">
      <c r="A21" s="10"/>
      <c r="B21" s="10"/>
      <c r="C21" s="5" t="s">
        <v>39</v>
      </c>
      <c r="D21" s="6" t="s">
        <v>61</v>
      </c>
      <c r="E21" s="8"/>
      <c r="F21" s="9">
        <v>655</v>
      </c>
      <c r="G21" s="9">
        <v>409</v>
      </c>
    </row>
    <row r="22" spans="1:7" ht="30">
      <c r="A22" s="10"/>
      <c r="B22" s="10"/>
      <c r="C22" s="5" t="s">
        <v>40</v>
      </c>
      <c r="D22" s="6" t="s">
        <v>57</v>
      </c>
      <c r="E22" s="8"/>
      <c r="F22" s="9">
        <v>845</v>
      </c>
      <c r="G22" s="9">
        <v>528</v>
      </c>
    </row>
    <row r="23" spans="1:7">
      <c r="A23" s="10"/>
      <c r="B23" s="10"/>
      <c r="C23" s="5" t="s">
        <v>41</v>
      </c>
      <c r="D23" s="6" t="s">
        <v>56</v>
      </c>
      <c r="E23" s="8"/>
      <c r="F23" s="9">
        <v>332</v>
      </c>
      <c r="G23" s="9">
        <v>208</v>
      </c>
    </row>
    <row r="24" spans="1:7" ht="30">
      <c r="A24" s="10"/>
      <c r="B24" s="10"/>
      <c r="C24" s="5" t="s">
        <v>42</v>
      </c>
      <c r="D24" s="6" t="s">
        <v>55</v>
      </c>
      <c r="E24" s="8"/>
      <c r="F24" s="9">
        <v>275</v>
      </c>
      <c r="G24" s="9">
        <v>172</v>
      </c>
    </row>
    <row r="25" spans="1:7">
      <c r="A25" s="10"/>
      <c r="B25" s="10"/>
      <c r="C25" s="5" t="s">
        <v>43</v>
      </c>
      <c r="D25" s="6" t="s">
        <v>54</v>
      </c>
      <c r="E25" s="8"/>
      <c r="F25" s="9">
        <v>2838</v>
      </c>
      <c r="G25" s="9">
        <v>1774</v>
      </c>
    </row>
    <row r="26" spans="1:7">
      <c r="A26" s="10"/>
      <c r="B26" s="10"/>
      <c r="C26" s="5" t="s">
        <v>44</v>
      </c>
      <c r="D26" s="6" t="s">
        <v>53</v>
      </c>
      <c r="E26" s="8"/>
      <c r="F26" s="9">
        <v>655</v>
      </c>
      <c r="G26" s="9">
        <v>409</v>
      </c>
    </row>
    <row r="27" spans="1:7" ht="30">
      <c r="A27" s="10"/>
      <c r="B27" s="10"/>
      <c r="C27" s="5" t="s">
        <v>45</v>
      </c>
      <c r="D27" s="6" t="s">
        <v>52</v>
      </c>
      <c r="E27" s="8"/>
      <c r="F27" s="9">
        <v>1889</v>
      </c>
      <c r="G27" s="9">
        <v>1181</v>
      </c>
    </row>
    <row r="28" spans="1:7">
      <c r="A28" s="10"/>
      <c r="B28" s="10" t="s">
        <v>31</v>
      </c>
      <c r="C28" s="5" t="s">
        <v>46</v>
      </c>
      <c r="D28" s="6" t="s">
        <v>51</v>
      </c>
      <c r="E28" s="8"/>
      <c r="F28" s="9">
        <v>5211</v>
      </c>
      <c r="G28" s="9">
        <v>3257</v>
      </c>
    </row>
    <row r="29" spans="1:7">
      <c r="A29" s="10"/>
      <c r="B29" s="10"/>
      <c r="C29" s="5" t="s">
        <v>47</v>
      </c>
      <c r="D29" s="6" t="s">
        <v>50</v>
      </c>
      <c r="E29" s="8"/>
      <c r="F29" s="9">
        <v>1889</v>
      </c>
      <c r="G29" s="9">
        <v>1181</v>
      </c>
    </row>
    <row r="30" spans="1:7">
      <c r="A30" s="10"/>
      <c r="B30" s="10"/>
      <c r="C30" s="5" t="s">
        <v>48</v>
      </c>
      <c r="D30" s="6" t="s">
        <v>49</v>
      </c>
      <c r="E30" s="8"/>
      <c r="F30" s="9">
        <v>2174</v>
      </c>
      <c r="G30" s="9">
        <v>1358</v>
      </c>
    </row>
  </sheetData>
  <mergeCells count="7">
    <mergeCell ref="A17:A30"/>
    <mergeCell ref="B17:B27"/>
    <mergeCell ref="B28:B30"/>
    <mergeCell ref="B5:B7"/>
    <mergeCell ref="B8:B10"/>
    <mergeCell ref="A5:A10"/>
    <mergeCell ref="A14:B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34"/>
  <sheetViews>
    <sheetView tabSelected="1" topLeftCell="A4" zoomScale="70" zoomScaleNormal="70" workbookViewId="0">
      <selection activeCell="I21" sqref="I21"/>
    </sheetView>
  </sheetViews>
  <sheetFormatPr defaultRowHeight="15"/>
  <cols>
    <col min="1" max="1" width="4.5703125" style="3" customWidth="1"/>
    <col min="2" max="2" width="4.140625" style="3" customWidth="1"/>
    <col min="3" max="3" width="9.5703125" style="3" customWidth="1"/>
    <col min="4" max="4" width="27.140625" style="2" customWidth="1"/>
    <col min="5" max="5" width="79.42578125" style="4" customWidth="1"/>
    <col min="6" max="6" width="14.28515625" style="15" customWidth="1"/>
    <col min="7" max="7" width="13.42578125" style="15" customWidth="1"/>
    <col min="8" max="8" width="9.140625" style="12"/>
    <col min="9" max="10" width="9.140625" style="11"/>
    <col min="11" max="11" width="11.5703125" style="11" customWidth="1"/>
    <col min="12" max="13" width="10.7109375" style="11" customWidth="1"/>
    <col min="14" max="14" width="12" style="11" customWidth="1"/>
    <col min="15" max="15" width="13" style="11" customWidth="1"/>
    <col min="16" max="16" width="10.7109375" style="11" customWidth="1"/>
    <col min="17" max="17" width="14.85546875" style="11" customWidth="1"/>
    <col min="18" max="18" width="9.140625" style="11"/>
  </cols>
  <sheetData>
    <row r="4" spans="1:18" s="3" customFormat="1" ht="40.5" customHeight="1">
      <c r="A4" s="5"/>
      <c r="B4" s="5"/>
      <c r="C4" s="5" t="s">
        <v>0</v>
      </c>
      <c r="D4" s="7" t="s">
        <v>1</v>
      </c>
      <c r="E4" s="7" t="s">
        <v>2</v>
      </c>
      <c r="F4" s="13" t="s">
        <v>27</v>
      </c>
      <c r="G4" s="13" t="s">
        <v>28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30">
      <c r="A5" s="10" t="s">
        <v>6</v>
      </c>
      <c r="B5" s="10" t="s">
        <v>12</v>
      </c>
      <c r="C5" s="5" t="s">
        <v>3</v>
      </c>
      <c r="D5" s="6" t="s">
        <v>4</v>
      </c>
      <c r="E5" s="8" t="s">
        <v>20</v>
      </c>
      <c r="F5" s="14">
        <v>12329</v>
      </c>
      <c r="G5" s="14">
        <v>6385</v>
      </c>
      <c r="I5" s="11">
        <v>45</v>
      </c>
      <c r="J5" s="11">
        <f>G5*I5</f>
        <v>287325</v>
      </c>
    </row>
    <row r="6" spans="1:18" ht="32.25" customHeight="1">
      <c r="A6" s="10"/>
      <c r="B6" s="10"/>
      <c r="C6" s="5" t="s">
        <v>7</v>
      </c>
      <c r="D6" s="6" t="s">
        <v>13</v>
      </c>
      <c r="E6" s="8" t="s">
        <v>21</v>
      </c>
      <c r="F6" s="14">
        <v>13279</v>
      </c>
      <c r="G6" s="14">
        <v>6876</v>
      </c>
      <c r="I6" s="11">
        <v>5</v>
      </c>
      <c r="J6" s="11">
        <f t="shared" ref="J6:J30" si="0">G6*I6</f>
        <v>34380</v>
      </c>
    </row>
    <row r="7" spans="1:18" ht="50.25" customHeight="1">
      <c r="A7" s="10"/>
      <c r="B7" s="10"/>
      <c r="C7" s="5" t="s">
        <v>8</v>
      </c>
      <c r="D7" s="6" t="s">
        <v>16</v>
      </c>
      <c r="E7" s="8" t="s">
        <v>22</v>
      </c>
      <c r="F7" s="14">
        <v>11855</v>
      </c>
      <c r="G7" s="14">
        <v>6139</v>
      </c>
      <c r="I7" s="11">
        <v>5</v>
      </c>
      <c r="J7" s="11">
        <f t="shared" si="0"/>
        <v>30695</v>
      </c>
    </row>
    <row r="8" spans="1:18" ht="45.75" customHeight="1">
      <c r="A8" s="10"/>
      <c r="B8" s="10" t="s">
        <v>5</v>
      </c>
      <c r="C8" s="5" t="s">
        <v>9</v>
      </c>
      <c r="D8" s="6" t="s">
        <v>14</v>
      </c>
      <c r="E8" s="8" t="s">
        <v>23</v>
      </c>
      <c r="F8" s="14">
        <v>15177</v>
      </c>
      <c r="G8" s="14">
        <v>7859</v>
      </c>
      <c r="I8" s="11">
        <v>20</v>
      </c>
      <c r="J8" s="11">
        <f t="shared" si="0"/>
        <v>157180</v>
      </c>
    </row>
    <row r="9" spans="1:18" ht="49.5" customHeight="1">
      <c r="A9" s="10"/>
      <c r="B9" s="10"/>
      <c r="C9" s="5" t="s">
        <v>10</v>
      </c>
      <c r="D9" s="6" t="s">
        <v>15</v>
      </c>
      <c r="E9" s="8" t="s">
        <v>24</v>
      </c>
      <c r="F9" s="14">
        <v>15652</v>
      </c>
      <c r="G9" s="14">
        <v>8105</v>
      </c>
      <c r="I9" s="11">
        <v>5</v>
      </c>
      <c r="J9" s="11">
        <f t="shared" si="0"/>
        <v>40525</v>
      </c>
    </row>
    <row r="10" spans="1:18" ht="47.25" customHeight="1">
      <c r="A10" s="10"/>
      <c r="B10" s="10"/>
      <c r="C10" s="5" t="s">
        <v>11</v>
      </c>
      <c r="D10" s="6" t="s">
        <v>17</v>
      </c>
      <c r="E10" s="8" t="s">
        <v>25</v>
      </c>
      <c r="F10" s="14">
        <v>15177</v>
      </c>
      <c r="G10" s="14">
        <v>7859</v>
      </c>
      <c r="I10" s="11">
        <v>5</v>
      </c>
      <c r="J10" s="11">
        <f t="shared" si="0"/>
        <v>39295</v>
      </c>
    </row>
    <row r="11" spans="1:18" ht="33.75" customHeight="1">
      <c r="A11" s="5"/>
      <c r="B11" s="5"/>
      <c r="C11" s="5" t="s">
        <v>18</v>
      </c>
      <c r="D11" s="6" t="s">
        <v>19</v>
      </c>
      <c r="E11" s="8" t="s">
        <v>26</v>
      </c>
      <c r="F11" s="14">
        <v>8533</v>
      </c>
      <c r="G11" s="14">
        <v>4419</v>
      </c>
      <c r="I11" s="11">
        <v>3</v>
      </c>
      <c r="J11" s="11">
        <f t="shared" si="0"/>
        <v>13257</v>
      </c>
    </row>
    <row r="12" spans="1:18">
      <c r="J12" s="11">
        <f t="shared" si="0"/>
        <v>0</v>
      </c>
    </row>
    <row r="13" spans="1:18" s="3" customFormat="1" ht="40.5" customHeight="1">
      <c r="A13" s="5"/>
      <c r="B13" s="5"/>
      <c r="C13" s="5" t="s">
        <v>0</v>
      </c>
      <c r="D13" s="7" t="s">
        <v>1</v>
      </c>
      <c r="E13" s="7" t="s">
        <v>2</v>
      </c>
      <c r="F13" s="13" t="s">
        <v>27</v>
      </c>
      <c r="G13" s="13" t="s">
        <v>28</v>
      </c>
      <c r="H13" s="11"/>
      <c r="I13" s="11"/>
      <c r="J13" s="11">
        <v>0</v>
      </c>
      <c r="K13" s="11"/>
      <c r="L13" s="11"/>
      <c r="M13" s="11"/>
      <c r="N13" s="11"/>
      <c r="O13" s="11"/>
      <c r="P13" s="11"/>
      <c r="Q13" s="11"/>
      <c r="R13" s="11"/>
    </row>
    <row r="14" spans="1:18" ht="30" customHeight="1">
      <c r="A14" s="10" t="s">
        <v>29</v>
      </c>
      <c r="B14" s="10"/>
      <c r="C14" s="5" t="s">
        <v>32</v>
      </c>
      <c r="D14" s="6" t="s">
        <v>62</v>
      </c>
      <c r="E14" s="8"/>
      <c r="F14" s="14">
        <v>2648</v>
      </c>
      <c r="G14" s="14">
        <v>1655</v>
      </c>
      <c r="I14" s="11">
        <v>26</v>
      </c>
      <c r="J14" s="11">
        <f t="shared" si="0"/>
        <v>43030</v>
      </c>
    </row>
    <row r="15" spans="1:18" ht="30" customHeight="1">
      <c r="A15" s="10"/>
      <c r="B15" s="10"/>
      <c r="C15" s="5" t="s">
        <v>33</v>
      </c>
      <c r="D15" s="6" t="s">
        <v>63</v>
      </c>
      <c r="E15" s="8"/>
      <c r="F15" s="14">
        <v>2838</v>
      </c>
      <c r="G15" s="14">
        <v>1774</v>
      </c>
      <c r="I15" s="11">
        <v>12</v>
      </c>
      <c r="J15" s="11">
        <f t="shared" si="0"/>
        <v>21288</v>
      </c>
    </row>
    <row r="16" spans="1:18" ht="30" customHeight="1">
      <c r="A16" s="10"/>
      <c r="B16" s="10"/>
      <c r="C16" s="5" t="s">
        <v>34</v>
      </c>
      <c r="D16" s="6" t="s">
        <v>64</v>
      </c>
      <c r="E16" s="8"/>
      <c r="F16" s="14">
        <v>3408</v>
      </c>
      <c r="G16" s="14">
        <v>2130</v>
      </c>
      <c r="I16" s="11">
        <v>5</v>
      </c>
      <c r="J16" s="11">
        <f t="shared" si="0"/>
        <v>10650</v>
      </c>
    </row>
    <row r="17" spans="1:17">
      <c r="A17" s="10" t="s">
        <v>30</v>
      </c>
      <c r="B17" s="10" t="s">
        <v>12</v>
      </c>
      <c r="C17" s="5" t="s">
        <v>35</v>
      </c>
      <c r="D17" s="6" t="s">
        <v>65</v>
      </c>
      <c r="E17" s="8"/>
      <c r="F17" s="14">
        <v>2838</v>
      </c>
      <c r="G17" s="14">
        <v>1774</v>
      </c>
      <c r="I17" s="11">
        <v>1</v>
      </c>
      <c r="J17" s="11">
        <f t="shared" si="0"/>
        <v>1774</v>
      </c>
    </row>
    <row r="18" spans="1:17">
      <c r="A18" s="10"/>
      <c r="B18" s="10"/>
      <c r="C18" s="5" t="s">
        <v>36</v>
      </c>
      <c r="D18" s="6" t="s">
        <v>60</v>
      </c>
      <c r="E18" s="8"/>
      <c r="F18" s="14">
        <v>3313</v>
      </c>
      <c r="G18" s="14">
        <v>2070</v>
      </c>
      <c r="I18" s="11">
        <v>1</v>
      </c>
      <c r="J18" s="11">
        <f t="shared" si="0"/>
        <v>2070</v>
      </c>
    </row>
    <row r="19" spans="1:17">
      <c r="A19" s="10"/>
      <c r="B19" s="10"/>
      <c r="C19" s="5" t="s">
        <v>37</v>
      </c>
      <c r="D19" s="6" t="s">
        <v>59</v>
      </c>
      <c r="E19" s="8"/>
      <c r="F19" s="14">
        <v>4262</v>
      </c>
      <c r="G19" s="14">
        <v>2664</v>
      </c>
      <c r="I19" s="11">
        <v>1</v>
      </c>
      <c r="J19" s="11">
        <f t="shared" si="0"/>
        <v>2664</v>
      </c>
    </row>
    <row r="20" spans="1:17">
      <c r="A20" s="10"/>
      <c r="B20" s="10"/>
      <c r="C20" s="5" t="s">
        <v>38</v>
      </c>
      <c r="D20" s="6" t="s">
        <v>58</v>
      </c>
      <c r="E20" s="8"/>
      <c r="F20" s="14">
        <v>4736</v>
      </c>
      <c r="G20" s="14">
        <v>2960</v>
      </c>
      <c r="I20" s="11">
        <v>1</v>
      </c>
      <c r="J20" s="11">
        <f t="shared" si="0"/>
        <v>2960</v>
      </c>
    </row>
    <row r="21" spans="1:17">
      <c r="A21" s="10"/>
      <c r="B21" s="10"/>
      <c r="C21" s="5" t="s">
        <v>39</v>
      </c>
      <c r="D21" s="6" t="s">
        <v>61</v>
      </c>
      <c r="E21" s="8"/>
      <c r="F21" s="14">
        <v>655</v>
      </c>
      <c r="G21" s="14">
        <v>409</v>
      </c>
      <c r="I21" s="11">
        <v>10</v>
      </c>
      <c r="J21" s="11">
        <f t="shared" si="0"/>
        <v>4090</v>
      </c>
    </row>
    <row r="22" spans="1:17" ht="30">
      <c r="A22" s="10"/>
      <c r="B22" s="10"/>
      <c r="C22" s="5" t="s">
        <v>40</v>
      </c>
      <c r="D22" s="6" t="s">
        <v>57</v>
      </c>
      <c r="E22" s="8"/>
      <c r="F22" s="14">
        <v>845</v>
      </c>
      <c r="G22" s="14">
        <v>528</v>
      </c>
      <c r="I22" s="11">
        <v>10</v>
      </c>
      <c r="J22" s="11">
        <f t="shared" si="0"/>
        <v>5280</v>
      </c>
    </row>
    <row r="23" spans="1:17">
      <c r="A23" s="10"/>
      <c r="B23" s="10"/>
      <c r="C23" s="5" t="s">
        <v>41</v>
      </c>
      <c r="D23" s="6" t="s">
        <v>56</v>
      </c>
      <c r="E23" s="8"/>
      <c r="F23" s="14">
        <v>332</v>
      </c>
      <c r="G23" s="14">
        <v>208</v>
      </c>
      <c r="I23" s="11">
        <v>5</v>
      </c>
      <c r="J23" s="11">
        <f t="shared" si="0"/>
        <v>1040</v>
      </c>
    </row>
    <row r="24" spans="1:17" ht="30">
      <c r="A24" s="10"/>
      <c r="B24" s="10"/>
      <c r="C24" s="5" t="s">
        <v>42</v>
      </c>
      <c r="D24" s="6" t="s">
        <v>55</v>
      </c>
      <c r="E24" s="8"/>
      <c r="F24" s="14">
        <v>275</v>
      </c>
      <c r="G24" s="14">
        <v>172</v>
      </c>
      <c r="I24" s="11">
        <v>5</v>
      </c>
      <c r="J24" s="11">
        <f t="shared" si="0"/>
        <v>860</v>
      </c>
    </row>
    <row r="25" spans="1:17">
      <c r="A25" s="10"/>
      <c r="B25" s="10"/>
      <c r="C25" s="5" t="s">
        <v>43</v>
      </c>
      <c r="D25" s="6" t="s">
        <v>54</v>
      </c>
      <c r="E25" s="8"/>
      <c r="F25" s="14">
        <v>2838</v>
      </c>
      <c r="G25" s="14">
        <v>1774</v>
      </c>
      <c r="I25" s="11">
        <v>2</v>
      </c>
      <c r="J25" s="11">
        <f t="shared" si="0"/>
        <v>3548</v>
      </c>
    </row>
    <row r="26" spans="1:17">
      <c r="A26" s="10"/>
      <c r="B26" s="10"/>
      <c r="C26" s="5" t="s">
        <v>44</v>
      </c>
      <c r="D26" s="6" t="s">
        <v>53</v>
      </c>
      <c r="E26" s="8"/>
      <c r="F26" s="14">
        <v>655</v>
      </c>
      <c r="G26" s="14">
        <v>409</v>
      </c>
      <c r="I26" s="11">
        <v>5</v>
      </c>
      <c r="J26" s="11">
        <f t="shared" si="0"/>
        <v>2045</v>
      </c>
    </row>
    <row r="27" spans="1:17" ht="30">
      <c r="A27" s="10"/>
      <c r="B27" s="10"/>
      <c r="C27" s="5" t="s">
        <v>45</v>
      </c>
      <c r="D27" s="6" t="s">
        <v>52</v>
      </c>
      <c r="E27" s="8"/>
      <c r="F27" s="14">
        <v>1889</v>
      </c>
      <c r="G27" s="14">
        <v>1181</v>
      </c>
      <c r="I27" s="11">
        <v>2</v>
      </c>
      <c r="J27" s="11">
        <f t="shared" si="0"/>
        <v>2362</v>
      </c>
    </row>
    <row r="28" spans="1:17">
      <c r="A28" s="10"/>
      <c r="B28" s="10" t="s">
        <v>31</v>
      </c>
      <c r="C28" s="5" t="s">
        <v>46</v>
      </c>
      <c r="D28" s="6" t="s">
        <v>51</v>
      </c>
      <c r="E28" s="8"/>
      <c r="F28" s="14">
        <v>5211</v>
      </c>
      <c r="G28" s="14">
        <v>3257</v>
      </c>
      <c r="I28" s="11">
        <v>2</v>
      </c>
      <c r="J28" s="11">
        <f t="shared" si="0"/>
        <v>6514</v>
      </c>
    </row>
    <row r="29" spans="1:17">
      <c r="A29" s="10"/>
      <c r="B29" s="10"/>
      <c r="C29" s="5" t="s">
        <v>47</v>
      </c>
      <c r="D29" s="6" t="s">
        <v>50</v>
      </c>
      <c r="E29" s="8"/>
      <c r="F29" s="14">
        <v>1889</v>
      </c>
      <c r="G29" s="14">
        <v>1181</v>
      </c>
      <c r="I29" s="11">
        <v>10</v>
      </c>
      <c r="J29" s="11">
        <f t="shared" si="0"/>
        <v>11810</v>
      </c>
    </row>
    <row r="30" spans="1:17">
      <c r="A30" s="10"/>
      <c r="B30" s="10"/>
      <c r="C30" s="5" t="s">
        <v>48</v>
      </c>
      <c r="D30" s="6" t="s">
        <v>49</v>
      </c>
      <c r="E30" s="8"/>
      <c r="F30" s="14">
        <v>2174</v>
      </c>
      <c r="G30" s="14">
        <v>1358</v>
      </c>
      <c r="I30" s="11">
        <v>5</v>
      </c>
      <c r="J30" s="11">
        <f t="shared" si="0"/>
        <v>6790</v>
      </c>
    </row>
    <row r="32" spans="1:17">
      <c r="K32" s="11" t="s">
        <v>66</v>
      </c>
      <c r="L32" s="11" t="s">
        <v>67</v>
      </c>
      <c r="M32" s="11" t="s">
        <v>68</v>
      </c>
      <c r="N32" s="11" t="s">
        <v>69</v>
      </c>
      <c r="O32" s="11" t="s">
        <v>70</v>
      </c>
      <c r="P32" s="11" t="s">
        <v>71</v>
      </c>
      <c r="Q32" s="11" t="s">
        <v>72</v>
      </c>
    </row>
    <row r="33" spans="10:17">
      <c r="J33" s="11">
        <f>SUM(J5:J32)</f>
        <v>731432</v>
      </c>
      <c r="K33" s="11">
        <v>4.8</v>
      </c>
      <c r="M33" s="11">
        <v>0.12</v>
      </c>
      <c r="P33" s="11">
        <v>0.08</v>
      </c>
    </row>
    <row r="34" spans="10:17">
      <c r="L34" s="11">
        <f>J33*K33</f>
        <v>3510873.6</v>
      </c>
      <c r="N34" s="11">
        <f>L34/100*12</f>
        <v>421304.83200000005</v>
      </c>
      <c r="O34" s="11">
        <f>L34*1.12</f>
        <v>3932178.4320000005</v>
      </c>
      <c r="P34" s="11">
        <f>L34/100*8</f>
        <v>280869.88800000004</v>
      </c>
      <c r="Q34" s="11">
        <f>O34+P34</f>
        <v>4213048.32</v>
      </c>
    </row>
  </sheetData>
  <mergeCells count="7">
    <mergeCell ref="A5:A10"/>
    <mergeCell ref="B5:B7"/>
    <mergeCell ref="B8:B10"/>
    <mergeCell ref="A14:B16"/>
    <mergeCell ref="A17:A30"/>
    <mergeCell ref="B17:B27"/>
    <mergeCell ref="B28:B3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2013-09-08T17:41:56Z</dcterms:created>
  <dcterms:modified xsi:type="dcterms:W3CDTF">2013-09-16T19:04:30Z</dcterms:modified>
</cp:coreProperties>
</file>